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 Health Facilities San Infra\Sani in  HF  Designs &amp; BOQS\TURKWEL H.F\"/>
    </mc:Choice>
  </mc:AlternateContent>
  <xr:revisionPtr revIDLastSave="0" documentId="13_ncr:1_{8034F40B-BB21-40E9-9DA3-48A53512E080}" xr6:coauthVersionLast="47" xr6:coauthVersionMax="47" xr10:uidLastSave="{00000000-0000-0000-0000-000000000000}"/>
  <bookViews>
    <workbookView xWindow="-110" yWindow="-110" windowWidth="19420" windowHeight="10420" xr2:uid="{CB50AD65-0462-434D-9A1F-8B05EAFB6DD0}"/>
  </bookViews>
  <sheets>
    <sheet name="BOQ-TURKWEL" sheetId="1" r:id="rId1"/>
  </sheets>
  <definedNames>
    <definedName name="_xlnm.Print_Area" localSheetId="0">'BOQ-TURKWEL'!$A$1:$F$194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0" i="1" l="1"/>
  <c r="A184" i="1" s="1"/>
  <c r="A186" i="1" s="1"/>
  <c r="A188" i="1" s="1"/>
  <c r="A190" i="1" s="1"/>
  <c r="A192" i="1" s="1"/>
  <c r="A140" i="1" l="1"/>
  <c r="A15" i="1"/>
  <c r="A7" i="1"/>
  <c r="A9" i="1" s="1"/>
  <c r="D21" i="1" l="1"/>
  <c r="A162" i="1" l="1"/>
  <c r="A164" i="1" s="1"/>
  <c r="D152" i="1"/>
  <c r="D150" i="1"/>
  <c r="A142" i="1"/>
  <c r="A144" i="1" s="1"/>
  <c r="A148" i="1" s="1"/>
  <c r="A150" i="1" s="1"/>
  <c r="A152" i="1" s="1"/>
  <c r="A154" i="1" s="1"/>
  <c r="A156" i="1" s="1"/>
  <c r="A92" i="1"/>
  <c r="A98" i="1" s="1"/>
  <c r="D74" i="1"/>
  <c r="D23" i="1"/>
  <c r="D17" i="1"/>
  <c r="A17" i="1"/>
  <c r="A19" i="1" s="1"/>
  <c r="A21" i="1" s="1"/>
  <c r="A23" i="1" s="1"/>
  <c r="A25" i="1" s="1"/>
  <c r="A166" i="1" l="1"/>
  <c r="A168" i="1" s="1"/>
  <c r="A27" i="1"/>
  <c r="A29" i="1" s="1"/>
  <c r="A31" i="1" s="1"/>
  <c r="L92" i="1"/>
  <c r="A102" i="1"/>
  <c r="D25" i="1"/>
  <c r="A37" i="1" l="1"/>
  <c r="A39" i="1" s="1"/>
  <c r="A41" i="1" s="1"/>
  <c r="A45" i="1" s="1"/>
  <c r="A47" i="1" s="1"/>
  <c r="A49" i="1" s="1"/>
  <c r="A51" i="1"/>
  <c r="A53" i="1" s="1"/>
  <c r="A55" i="1" s="1"/>
  <c r="A57" i="1" s="1"/>
  <c r="A59" i="1" s="1"/>
  <c r="A63" i="1" s="1"/>
  <c r="A70" i="1" s="1"/>
  <c r="A74" i="1" s="1"/>
  <c r="A80" i="1" s="1"/>
  <c r="A84" i="1" s="1"/>
  <c r="A108" i="1"/>
  <c r="A110" i="1" s="1"/>
  <c r="A116" i="1" s="1"/>
  <c r="A118" i="1" s="1"/>
  <c r="A120" i="1" l="1"/>
  <c r="A124" i="1"/>
  <c r="A128" i="1" s="1"/>
  <c r="A132" i="1" s="1"/>
  <c r="A136" i="1" s="1"/>
  <c r="D31" i="1"/>
  <c r="D27" i="1"/>
  <c r="F194" i="1" l="1"/>
</calcChain>
</file>

<file path=xl/sharedStrings.xml><?xml version="1.0" encoding="utf-8"?>
<sst xmlns="http://schemas.openxmlformats.org/spreadsheetml/2006/main" count="161" uniqueCount="104">
  <si>
    <t>BOQ FOR  VIP LATRINE FOR 2 DOOR  LATRINE BLOCK</t>
  </si>
  <si>
    <t>BILL NO.</t>
  </si>
  <si>
    <t>ITEMS</t>
  </si>
  <si>
    <t>UNIT</t>
  </si>
  <si>
    <t>QTY</t>
  </si>
  <si>
    <t>Bill No.1: Preliminaries and General Items</t>
  </si>
  <si>
    <t>Mobilization  and demobilization from site about 40km from Lodwar town to project site</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</si>
  <si>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</si>
  <si>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</si>
  <si>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</si>
  <si>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CONSTRUCTION OF 2 DOOR  LATRINE BLOCK</t>
  </si>
  <si>
    <t>Bill No.2: Substructure</t>
  </si>
  <si>
    <t>Clear site of all bushes,shrubs, small trees and hedges including gribbing up their roots and dispose as directed</t>
  </si>
  <si>
    <t>SM</t>
  </si>
  <si>
    <t>Excavate to remove vegetable soil avarege of 300mm deep and dispose as directed</t>
  </si>
  <si>
    <t>Excavate pit for latrine starting from stripped level  and not exceeding 1.5 metres deep.</t>
  </si>
  <si>
    <t>CM</t>
  </si>
  <si>
    <t>Ditto 1.5 - 3 metres deep.</t>
  </si>
  <si>
    <t>Ditto 3 - 4.5 metres deep.</t>
  </si>
  <si>
    <t>Ditto 4.5 - 6 metres deep.</t>
  </si>
  <si>
    <t>Extra over excavation for all classes of rock</t>
  </si>
  <si>
    <t>Allow for Planking and Strutting</t>
  </si>
  <si>
    <t>Spread onsite surplus excavations</t>
  </si>
  <si>
    <t>Pit Walling</t>
  </si>
  <si>
    <t>Footing</t>
  </si>
  <si>
    <t>450mm X 150mm vibrated reinforced concrete class 25 for foundation footing.   Price to include placing and striking formwork.</t>
  </si>
  <si>
    <t>D12 reinforcement bars</t>
  </si>
  <si>
    <t>Kg</t>
  </si>
  <si>
    <t>D10 reinforcement bars</t>
  </si>
  <si>
    <t>Foundation collumns ( 4 no. 250mm X 250mm X 7500mm with foundation bases of 450mm X 150mm)</t>
  </si>
  <si>
    <t>Vibrated reinforced concrete class 25 for the collumns.   Price to include placing and striking formwork.</t>
  </si>
  <si>
    <t>D8 reinforcement bars</t>
  </si>
  <si>
    <t>200mm thick natural stone walling in cement sand (1:3) motor including reinforcing with 20x3mm thick hoop-iron in every alternate course of latrine pit.</t>
  </si>
  <si>
    <t>250x250mm intermediate RC Ring Beams (3 No. in total including the ground beam)</t>
  </si>
  <si>
    <t>200mm X 200mm vibrated reinforced concrete( ratio 1:2:3) for beams.   Price to include placing and striking formwork.</t>
  </si>
  <si>
    <t>m3</t>
  </si>
  <si>
    <t>Backfilling:</t>
  </si>
  <si>
    <t>Backfill externally with approved murram, well watered and compacted</t>
  </si>
  <si>
    <t>Foundation slab</t>
  </si>
  <si>
    <t>Damp proof membrane</t>
  </si>
  <si>
    <t>Provide DPM(500g polythene sheet) on the blinding(measured nett - allow for laps)</t>
  </si>
  <si>
    <t>Vibrated reinforced concrete (1:2:4/20-20mm aggregate)</t>
  </si>
  <si>
    <t xml:space="preserve">Prepare, place and vibrate 150mm thick reinforced concrete floor slab. Rate to include fixing and striking of formwork. </t>
  </si>
  <si>
    <t xml:space="preserve">Steel reinforcement </t>
  </si>
  <si>
    <t>Supply and fix bars reinforcement including bending, hooks, tyingwire, cutting spacers and supporting all in position as described
High tensile square twisted bars to B.S. 4461</t>
  </si>
  <si>
    <t>10 mm Diameter</t>
  </si>
  <si>
    <t>Squadinng plastic slabs</t>
  </si>
  <si>
    <t>Supply and install medium size plastic latrine slab as directed by the Engineer</t>
  </si>
  <si>
    <t>Bill No.2: Superstructure</t>
  </si>
  <si>
    <t>Bituminous felt as DPC</t>
  </si>
  <si>
    <t>M</t>
  </si>
  <si>
    <t>Masonry block walling in cement and sand (1:4) mortar</t>
  </si>
  <si>
    <t>150mm thick masonry block walling. Rate to include reinforcement with 20x3mm thick hoop-iron in every alternate course</t>
  </si>
  <si>
    <t>Lintel(200mm X150mm)</t>
  </si>
  <si>
    <t>Formwork</t>
  </si>
  <si>
    <t>Sawn formwork to sides of the beam</t>
  </si>
  <si>
    <t xml:space="preserve">Prepare, place and vibrate reinforced concrete for the beam. Rate to include fixing and striking of formwork. </t>
  </si>
  <si>
    <t>8 mm Diameter</t>
  </si>
  <si>
    <t>Roofing</t>
  </si>
  <si>
    <t>All timber to be sawn cypress of G.S grade seasoned to an
equilibrium moisture content between 9%and 15% and to a requirement of K.S 02771 of 1991 treated with approved wood preservative.</t>
  </si>
  <si>
    <t>100 x 50mm wall plate</t>
  </si>
  <si>
    <t>100 x 50mm rafters</t>
  </si>
  <si>
    <t xml:space="preserve">75 x 50mm  Purlins </t>
  </si>
  <si>
    <t>m</t>
  </si>
  <si>
    <t>Roof covering</t>
  </si>
  <si>
    <t>Roofing with prepainted IT4 Box Profile 28G roofing sheets(Selection of colur to be done by the client)</t>
  </si>
  <si>
    <t>Wrot cypress, prime grade</t>
  </si>
  <si>
    <t>200 x 25mm treated cypress for fascia board</t>
  </si>
  <si>
    <t>Vent pipe</t>
  </si>
  <si>
    <t>Provide and install 100mm dia uPVC class C vent pipe with fly trap (3m long)</t>
  </si>
  <si>
    <t>Doors</t>
  </si>
  <si>
    <t>Provide and fix 2100 x 900mm(18G MS plate) steel casement door includig the door frame with one coat red oxide primer complete with opening accessories including cutting and pinning fixing lugs to walling and bedding frame in cement and sand mortar (1:4). Ensure all door welds are grinded smooth and filled and sanded smooth before prime coat. Ensure door is freely and easily opening and closing before delivery to site</t>
  </si>
  <si>
    <t>Bill No.3: FINISHES</t>
  </si>
  <si>
    <t>20mm plaster in 1:2 cement sand mortar to floor and internal surfaces of solid block wall.</t>
  </si>
  <si>
    <t>Coppig to Curtain wall finish</t>
  </si>
  <si>
    <t>Rough casting  of external surface of the latrine block &amp; curtain wall</t>
  </si>
  <si>
    <t>Painting</t>
  </si>
  <si>
    <t>Prepare and apply 3 coats high premium undercoat paint(crown paint ) to wall surfaces internally</t>
  </si>
  <si>
    <t>Prepare and apply 3 coats high premium  paint(crown paint ) to wall surfaces internally</t>
  </si>
  <si>
    <t xml:space="preserve"> Ditto but to  fascia board</t>
  </si>
  <si>
    <t xml:space="preserve"> Ditto but to Steel casement door &amp; frames </t>
  </si>
  <si>
    <t>Ditto but to copping surface</t>
  </si>
  <si>
    <t>Bill No.4: Making latrine disability friendly</t>
  </si>
  <si>
    <t>Excavate an area of 3000mm by 1500mm, depth 400 for construction of larines access lamp</t>
  </si>
  <si>
    <t>Provide approved hardcore 300mm</t>
  </si>
  <si>
    <t>Prepare, place and vibrate reinforced concrete for the ramp 100mm thick(class 20)</t>
  </si>
  <si>
    <t>Peovide hand rails  for the ramp  (50mm galvanised GI pipe) fabricated and painted  and fixed on the floor slab and wall as directed by Engineer</t>
  </si>
  <si>
    <t>General Landscaping and Drainage</t>
  </si>
  <si>
    <t>Allow a provisional sum of kshs 10,000.00 to be used for general landscaping around the latrine and drainage works</t>
  </si>
  <si>
    <t>REPAIR OF PLACENTA PIT</t>
  </si>
  <si>
    <t>Placenta Pit Slab</t>
  </si>
  <si>
    <t>Demolish the existing slab and cart away the debris.</t>
  </si>
  <si>
    <t>Rough formwork to:</t>
  </si>
  <si>
    <t>Sides of placeta pit slab</t>
  </si>
  <si>
    <t xml:space="preserve">Supply and fix steel bars in slab concrete work including cutting, bending, hoisting, and tying wire and supporting all in position, Y10 @ 200 both ways top and bottom steel. 
</t>
  </si>
  <si>
    <t>KG</t>
  </si>
  <si>
    <t>Supply all materials and cast a 150mm thick vibrated reinforced concrete slab, mix1:2:4 or class 20/20</t>
  </si>
  <si>
    <t>CUM</t>
  </si>
  <si>
    <t>Provide hessian sacking wetted 4 times daily  for curing/ covering the concrete and plaster works</t>
  </si>
  <si>
    <t>Provide and install steel lockable red oxide pre painted cover 600x450mm and steel 3" steel vent pipe to the slab</t>
  </si>
  <si>
    <t>Total for Rehabilitation works</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</si>
  <si>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</si>
  <si>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</si>
  <si>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Amnt(KES)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</si>
</sst>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4" x14ac:knownFonts="1">
    <font>
      <sz val="11"/>
      <color theme="1"/>
      <name val="Calibri"/>
      <family val="2"/>
      <scheme val="minor"/>
    </font>
    <font>
      <sz val="11"/>
      <color theme="1"/>
      <name val="Calibri"/>
      <family val="2"/>
      <scheme val="minor"/>
    </font>
    <font>
      <sz val="12"/>
      <color indexed="8"/>
      <name val="Century"/>
      <family val="1"/>
    </font>
    <font>
      <i/>
      <sz val="12"/>
      <color indexed="8"/>
      <name val="Century"/>
      <family val="1"/>
    </font>
    <font>
      <b/>
      <sz val="12"/>
      <color indexed="8"/>
      <name val="Century"/>
      <family val="1"/>
    </font>
    <font>
      <sz val="10"/>
      <color theme="1"/>
      <name val="Times New Roman"/>
      <family val="1"/>
    </font>
    <font>
      <b/>
      <sz val="10"/>
      <color theme="1"/>
      <name val="Times New Roman"/>
      <family val="1"/>
    </font>
    <font>
      <b/>
      <sz val="10"/>
      <color rgb="FF000000"/>
      <name val="Times New Roman"/>
      <family val="1"/>
    </font>
    <font>
      <sz val="10"/>
      <color rgb="FF000000"/>
      <name val="Times New Roman"/>
      <family val="1"/>
    </font>
    <font>
      <sz val="10"/>
      <color indexed="8"/>
      <name val="Times New Roman"/>
      <family val="1"/>
    </font>
    <font>
      <b/>
      <u/>
      <sz val="10"/>
      <color rgb="FF000000"/>
      <name val="Times New Roman"/>
      <family val="1"/>
    </font>
    <font>
      <i/>
      <sz val="10"/>
      <color rgb="FF000000"/>
      <name val="Times New Roman"/>
      <family val="1"/>
    </font>
    <font>
      <i/>
      <sz val="10"/>
      <color indexed="8"/>
      <name val="Times New Roman"/>
      <family val="1"/>
    </font>
    <font>
      <b/>
      <sz val="10"/>
      <color indexed="8"/>
      <name val="Times New Roman"/>
      <family val="1"/>
    </font>
  </fonts>
  <fills count="3">
    <fill>
      <patternFill patternType="none"/>
    </fill>
    <fill>
      <patternFill patternType="gray125"/>
    </fill>
    <fill>
      <patternFill patternType="solid">
        <fgColor theme="9" tint="-0.249977111117893"/>
        <bgColor indexed="64"/>
      </patternFill>
    </fill>
  </fills>
  <borders count="20">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105">
    <xf numFmtId="0" fontId="0" fillId="0" borderId="0" xfId="0"/>
    <xf numFmtId="0" fontId="2" fillId="0" borderId="0" xfId="0" applyFont="1" applyAlignment="1">
      <alignment vertical="center" wrapText="1"/>
    </xf>
    <xf numFmtId="0" fontId="2" fillId="0" borderId="0" xfId="0" applyFont="1" applyAlignment="1">
      <alignment horizontal="left" vertical="center" wrapText="1"/>
    </xf>
    <xf numFmtId="0" fontId="3" fillId="0" borderId="0" xfId="0" applyFont="1" applyAlignment="1">
      <alignment vertical="center" wrapText="1"/>
    </xf>
    <xf numFmtId="0" fontId="4" fillId="0" borderId="0" xfId="0" applyFont="1" applyAlignment="1">
      <alignment vertical="center" wrapText="1"/>
    </xf>
    <xf numFmtId="43" fontId="2" fillId="0" borderId="0" xfId="0" applyNumberFormat="1" applyFont="1" applyAlignment="1">
      <alignment vertical="center" wrapText="1"/>
    </xf>
    <xf numFmtId="43" fontId="2" fillId="2" borderId="0" xfId="0" applyNumberFormat="1" applyFont="1" applyFill="1" applyAlignment="1">
      <alignment vertical="center" wrapText="1"/>
    </xf>
    <xf numFmtId="0" fontId="2" fillId="2" borderId="0" xfId="0" applyFont="1" applyFill="1" applyAlignment="1">
      <alignment vertical="center" wrapText="1"/>
    </xf>
    <xf numFmtId="2" fontId="2" fillId="0" borderId="0" xfId="0" applyNumberFormat="1" applyFont="1" applyAlignment="1">
      <alignment vertical="center" wrapText="1"/>
    </xf>
    <xf numFmtId="43" fontId="2" fillId="0" borderId="0" xfId="1" applyFont="1" applyAlignment="1">
      <alignment vertical="center" wrapText="1"/>
    </xf>
    <xf numFmtId="0" fontId="5" fillId="0" borderId="8" xfId="0" applyFont="1" applyBorder="1" applyAlignment="1">
      <alignment horizontal="center" vertical="center"/>
    </xf>
    <xf numFmtId="2" fontId="5" fillId="0" borderId="8" xfId="0" applyNumberFormat="1" applyFont="1" applyBorder="1" applyAlignment="1">
      <alignment horizontal="center" vertical="center"/>
    </xf>
    <xf numFmtId="1" fontId="5" fillId="0" borderId="8" xfId="0" applyNumberFormat="1" applyFont="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vertical="center" wrapText="1"/>
    </xf>
    <xf numFmtId="0" fontId="7" fillId="0" borderId="2" xfId="0" applyFont="1" applyBorder="1" applyAlignment="1">
      <alignment horizontal="center" vertical="center"/>
    </xf>
    <xf numFmtId="2" fontId="7" fillId="0" borderId="2" xfId="0" applyNumberFormat="1" applyFont="1" applyBorder="1" applyAlignment="1">
      <alignment horizontal="center" vertical="center"/>
    </xf>
    <xf numFmtId="43" fontId="7" fillId="0" borderId="2" xfId="1" applyFont="1" applyBorder="1" applyAlignment="1">
      <alignment vertical="center"/>
    </xf>
    <xf numFmtId="43" fontId="7" fillId="0" borderId="3" xfId="1" applyFont="1" applyBorder="1" applyAlignment="1">
      <alignment vertical="center"/>
    </xf>
    <xf numFmtId="0" fontId="8" fillId="0" borderId="4" xfId="0" applyFont="1" applyBorder="1" applyAlignment="1">
      <alignment horizontal="center" vertical="center"/>
    </xf>
    <xf numFmtId="0" fontId="7" fillId="0" borderId="5" xfId="0" applyFont="1" applyBorder="1" applyAlignment="1">
      <alignment horizontal="left" vertical="center" wrapText="1"/>
    </xf>
    <xf numFmtId="0" fontId="8" fillId="0" borderId="5" xfId="0" applyFont="1" applyBorder="1" applyAlignment="1">
      <alignment horizontal="center" vertical="center"/>
    </xf>
    <xf numFmtId="2" fontId="8" fillId="0" borderId="5" xfId="0" applyNumberFormat="1" applyFont="1" applyBorder="1" applyAlignment="1">
      <alignment horizontal="center" vertical="center"/>
    </xf>
    <xf numFmtId="43" fontId="9" fillId="0" borderId="5" xfId="1" applyFont="1" applyBorder="1" applyAlignment="1">
      <alignment vertical="center" wrapText="1"/>
    </xf>
    <xf numFmtId="43" fontId="9" fillId="0" borderId="6" xfId="1" applyFont="1" applyBorder="1" applyAlignment="1">
      <alignment vertical="center" wrapText="1"/>
    </xf>
    <xf numFmtId="0" fontId="7" fillId="0" borderId="7" xfId="0" applyFont="1" applyBorder="1" applyAlignment="1">
      <alignment horizontal="center" vertical="center"/>
    </xf>
    <xf numFmtId="0" fontId="7" fillId="0" borderId="8" xfId="0" applyFont="1" applyBorder="1" applyAlignment="1">
      <alignment vertical="center" wrapText="1"/>
    </xf>
    <xf numFmtId="0" fontId="8" fillId="0" borderId="8" xfId="0" applyFont="1" applyBorder="1" applyAlignment="1">
      <alignment horizontal="center" vertical="center"/>
    </xf>
    <xf numFmtId="2" fontId="8" fillId="0" borderId="8" xfId="0" applyNumberFormat="1" applyFont="1" applyBorder="1" applyAlignment="1">
      <alignment horizontal="center" vertical="center"/>
    </xf>
    <xf numFmtId="43" fontId="9" fillId="0" borderId="8" xfId="1" applyFont="1" applyBorder="1" applyAlignment="1">
      <alignment vertical="center" wrapText="1"/>
    </xf>
    <xf numFmtId="43" fontId="9" fillId="0" borderId="9" xfId="1" applyFont="1" applyBorder="1" applyAlignment="1">
      <alignment vertical="center" wrapText="1"/>
    </xf>
    <xf numFmtId="0" fontId="8" fillId="0" borderId="7" xfId="0" applyFont="1" applyBorder="1" applyAlignment="1">
      <alignment horizontal="center" vertical="center"/>
    </xf>
    <xf numFmtId="0" fontId="7" fillId="0" borderId="8" xfId="0" applyFont="1" applyBorder="1" applyAlignment="1">
      <alignment horizontal="right" vertical="center" wrapText="1"/>
    </xf>
    <xf numFmtId="0" fontId="8" fillId="0" borderId="8" xfId="0" applyFont="1" applyBorder="1" applyAlignment="1">
      <alignment vertical="center" wrapText="1"/>
    </xf>
    <xf numFmtId="0" fontId="7" fillId="0" borderId="8" xfId="0" applyFont="1" applyBorder="1" applyAlignment="1">
      <alignment horizontal="center" vertical="center"/>
    </xf>
    <xf numFmtId="2" fontId="7" fillId="0" borderId="8" xfId="0" applyNumberFormat="1" applyFont="1" applyBorder="1" applyAlignment="1">
      <alignment horizontal="center" vertical="center"/>
    </xf>
    <xf numFmtId="43" fontId="7" fillId="0" borderId="8" xfId="1" applyFont="1" applyBorder="1" applyAlignment="1">
      <alignment vertical="center"/>
    </xf>
    <xf numFmtId="43" fontId="7" fillId="0" borderId="9" xfId="1" applyFont="1" applyBorder="1" applyAlignment="1">
      <alignment vertical="center"/>
    </xf>
    <xf numFmtId="1" fontId="8" fillId="0" borderId="8" xfId="0" applyNumberFormat="1" applyFont="1" applyBorder="1" applyAlignment="1">
      <alignment horizontal="center" vertical="center"/>
    </xf>
    <xf numFmtId="2" fontId="8" fillId="0" borderId="7" xfId="0" applyNumberFormat="1" applyFont="1" applyBorder="1" applyAlignment="1">
      <alignment horizontal="center" vertical="center"/>
    </xf>
    <xf numFmtId="0" fontId="5" fillId="0" borderId="8" xfId="0" applyFont="1" applyBorder="1" applyAlignment="1">
      <alignment vertical="center" wrapText="1"/>
    </xf>
    <xf numFmtId="43" fontId="9" fillId="0" borderId="8" xfId="1" applyFont="1" applyFill="1" applyBorder="1" applyAlignment="1">
      <alignment vertical="center" wrapText="1"/>
    </xf>
    <xf numFmtId="43" fontId="9" fillId="0" borderId="9" xfId="1" applyFont="1" applyFill="1" applyBorder="1" applyAlignment="1">
      <alignment vertical="center" wrapText="1"/>
    </xf>
    <xf numFmtId="2" fontId="8" fillId="0" borderId="10" xfId="0" applyNumberFormat="1" applyFont="1" applyBorder="1" applyAlignment="1">
      <alignment horizontal="center" vertical="center"/>
    </xf>
    <xf numFmtId="0" fontId="8" fillId="0" borderId="11" xfId="0" applyFont="1" applyBorder="1" applyAlignment="1">
      <alignment vertical="center" wrapText="1"/>
    </xf>
    <xf numFmtId="0" fontId="8" fillId="0" borderId="11" xfId="0" applyFont="1" applyBorder="1" applyAlignment="1">
      <alignment horizontal="center" vertical="center"/>
    </xf>
    <xf numFmtId="2" fontId="8" fillId="0" borderId="11" xfId="0" applyNumberFormat="1" applyFont="1" applyBorder="1" applyAlignment="1">
      <alignment horizontal="center" vertical="center"/>
    </xf>
    <xf numFmtId="43" fontId="9" fillId="0" borderId="11" xfId="1" applyFont="1" applyBorder="1" applyAlignment="1">
      <alignment vertical="center" wrapText="1"/>
    </xf>
    <xf numFmtId="43" fontId="9" fillId="0" borderId="12" xfId="1" applyFont="1" applyBorder="1" applyAlignment="1">
      <alignment vertical="center" wrapText="1"/>
    </xf>
    <xf numFmtId="0" fontId="8" fillId="0" borderId="13" xfId="0" applyFont="1" applyBorder="1" applyAlignment="1">
      <alignment horizontal="center" vertical="center"/>
    </xf>
    <xf numFmtId="0" fontId="7" fillId="0" borderId="14" xfId="0" applyFont="1" applyBorder="1" applyAlignment="1">
      <alignment vertical="center" wrapText="1"/>
    </xf>
    <xf numFmtId="0" fontId="8" fillId="0" borderId="14" xfId="0" applyFont="1" applyBorder="1" applyAlignment="1">
      <alignment horizontal="center" vertical="center"/>
    </xf>
    <xf numFmtId="2" fontId="8" fillId="0" borderId="14" xfId="0" applyNumberFormat="1" applyFont="1" applyBorder="1" applyAlignment="1">
      <alignment horizontal="center" vertical="center"/>
    </xf>
    <xf numFmtId="43" fontId="9" fillId="0" borderId="14" xfId="1" applyFont="1" applyBorder="1" applyAlignment="1">
      <alignment vertical="center" wrapText="1"/>
    </xf>
    <xf numFmtId="43" fontId="9" fillId="0" borderId="15" xfId="1" applyFont="1" applyBorder="1" applyAlignment="1">
      <alignment vertical="center" wrapText="1"/>
    </xf>
    <xf numFmtId="0" fontId="10" fillId="0" borderId="8" xfId="0" applyFont="1" applyBorder="1" applyAlignment="1">
      <alignment vertical="center" wrapText="1"/>
    </xf>
    <xf numFmtId="43" fontId="8" fillId="0" borderId="8" xfId="1" applyFont="1" applyBorder="1" applyAlignment="1">
      <alignment horizontal="right" vertical="center"/>
    </xf>
    <xf numFmtId="2" fontId="11" fillId="0" borderId="7" xfId="0" applyNumberFormat="1" applyFont="1" applyBorder="1" applyAlignment="1">
      <alignment horizontal="center" vertical="center"/>
    </xf>
    <xf numFmtId="0" fontId="11" fillId="0" borderId="8" xfId="0" applyFont="1" applyBorder="1" applyAlignment="1">
      <alignment vertical="center" wrapText="1"/>
    </xf>
    <xf numFmtId="0" fontId="11" fillId="0" borderId="8" xfId="0" applyFont="1" applyBorder="1" applyAlignment="1">
      <alignment horizontal="center" vertical="center"/>
    </xf>
    <xf numFmtId="2" fontId="11" fillId="0" borderId="8" xfId="0" applyNumberFormat="1" applyFont="1" applyBorder="1" applyAlignment="1">
      <alignment horizontal="center" vertical="center"/>
    </xf>
    <xf numFmtId="43" fontId="12" fillId="0" borderId="8" xfId="1" applyFont="1" applyBorder="1" applyAlignment="1">
      <alignment vertical="center" wrapText="1"/>
    </xf>
    <xf numFmtId="43" fontId="12" fillId="0" borderId="9" xfId="1" applyFont="1" applyBorder="1" applyAlignment="1">
      <alignment vertical="center" wrapText="1"/>
    </xf>
    <xf numFmtId="0" fontId="5" fillId="0" borderId="8" xfId="0" applyFont="1" applyBorder="1" applyAlignment="1">
      <alignment horizontal="center" vertical="center" wrapText="1"/>
    </xf>
    <xf numFmtId="2" fontId="5" fillId="0" borderId="8" xfId="0" applyNumberFormat="1" applyFont="1" applyBorder="1" applyAlignment="1">
      <alignment vertical="center" wrapText="1"/>
    </xf>
    <xf numFmtId="0" fontId="6" fillId="0" borderId="8" xfId="0" applyFont="1" applyBorder="1" applyAlignment="1">
      <alignment vertical="center" wrapText="1"/>
    </xf>
    <xf numFmtId="0" fontId="6" fillId="0" borderId="8" xfId="0" applyFont="1" applyBorder="1" applyAlignment="1">
      <alignment horizontal="center" vertical="center" wrapText="1"/>
    </xf>
    <xf numFmtId="2" fontId="6" fillId="0" borderId="8" xfId="0" applyNumberFormat="1" applyFont="1" applyBorder="1" applyAlignment="1">
      <alignment vertical="center" wrapText="1"/>
    </xf>
    <xf numFmtId="43" fontId="13" fillId="0" borderId="8" xfId="1" applyFont="1" applyBorder="1" applyAlignment="1">
      <alignment vertical="center" wrapText="1"/>
    </xf>
    <xf numFmtId="43" fontId="13" fillId="0" borderId="9" xfId="1" applyFont="1" applyBorder="1" applyAlignment="1">
      <alignment vertical="center" wrapText="1"/>
    </xf>
    <xf numFmtId="0" fontId="8" fillId="0" borderId="10" xfId="0" applyFont="1" applyBorder="1" applyAlignment="1">
      <alignment horizontal="center" vertical="center"/>
    </xf>
    <xf numFmtId="0" fontId="5" fillId="0" borderId="11" xfId="0" applyFont="1" applyBorder="1" applyAlignment="1">
      <alignment vertical="center" wrapText="1"/>
    </xf>
    <xf numFmtId="0" fontId="5" fillId="0" borderId="11" xfId="0" applyFont="1" applyBorder="1" applyAlignment="1">
      <alignment horizontal="center" vertical="center" wrapText="1"/>
    </xf>
    <xf numFmtId="2" fontId="5" fillId="0" borderId="11" xfId="0" applyNumberFormat="1" applyFont="1" applyBorder="1" applyAlignment="1">
      <alignment vertical="center" wrapText="1"/>
    </xf>
    <xf numFmtId="0" fontId="5" fillId="0" borderId="14" xfId="0" applyFont="1" applyBorder="1" applyAlignment="1">
      <alignment vertical="center" wrapText="1"/>
    </xf>
    <xf numFmtId="0" fontId="5" fillId="0" borderId="14" xfId="0" applyFont="1" applyBorder="1" applyAlignment="1">
      <alignment horizontal="center" vertical="center" wrapText="1"/>
    </xf>
    <xf numFmtId="2" fontId="5" fillId="0" borderId="14" xfId="0" applyNumberFormat="1" applyFont="1" applyBorder="1" applyAlignment="1">
      <alignment vertical="center" wrapText="1"/>
    </xf>
    <xf numFmtId="43" fontId="9" fillId="0" borderId="14" xfId="1" applyFont="1" applyFill="1" applyBorder="1" applyAlignment="1">
      <alignment vertical="center" wrapText="1"/>
    </xf>
    <xf numFmtId="43" fontId="9" fillId="0" borderId="15" xfId="1" applyFont="1" applyFill="1" applyBorder="1" applyAlignment="1">
      <alignment vertical="center" wrapText="1"/>
    </xf>
    <xf numFmtId="43" fontId="5" fillId="0" borderId="8" xfId="1" applyFont="1" applyBorder="1" applyAlignment="1">
      <alignment vertical="center" wrapText="1"/>
    </xf>
    <xf numFmtId="1" fontId="5" fillId="0" borderId="8" xfId="0" applyNumberFormat="1" applyFont="1" applyBorder="1" applyAlignment="1">
      <alignment horizontal="center" vertical="center" wrapText="1"/>
    </xf>
    <xf numFmtId="0" fontId="10" fillId="0" borderId="14" xfId="0" applyFont="1" applyBorder="1" applyAlignment="1">
      <alignment vertical="center" wrapText="1"/>
    </xf>
    <xf numFmtId="43" fontId="8" fillId="0" borderId="14" xfId="1" applyFont="1" applyBorder="1" applyAlignment="1">
      <alignment horizontal="right" vertical="center"/>
    </xf>
    <xf numFmtId="2" fontId="5" fillId="0" borderId="8" xfId="0" applyNumberFormat="1" applyFont="1" applyBorder="1" applyAlignment="1">
      <alignment horizontal="center" vertical="center" wrapText="1"/>
    </xf>
    <xf numFmtId="1" fontId="7" fillId="0" borderId="7" xfId="0" applyNumberFormat="1" applyFont="1" applyBorder="1" applyAlignment="1">
      <alignment horizontal="center" vertical="center"/>
    </xf>
    <xf numFmtId="0" fontId="5" fillId="0" borderId="8" xfId="0" applyFont="1" applyBorder="1" applyAlignment="1">
      <alignment horizontal="left" vertical="center" wrapText="1"/>
    </xf>
    <xf numFmtId="0" fontId="5" fillId="0" borderId="7" xfId="0" applyFont="1" applyBorder="1" applyAlignment="1">
      <alignment horizontal="justify" vertical="center"/>
    </xf>
    <xf numFmtId="0" fontId="5" fillId="0" borderId="8" xfId="0" applyFont="1" applyBorder="1" applyAlignment="1">
      <alignment vertical="center"/>
    </xf>
    <xf numFmtId="2" fontId="5" fillId="0" borderId="8" xfId="0" applyNumberFormat="1" applyFont="1" applyBorder="1" applyAlignment="1">
      <alignment vertical="center"/>
    </xf>
    <xf numFmtId="0" fontId="8" fillId="2" borderId="10" xfId="0" applyFont="1" applyFill="1" applyBorder="1" applyAlignment="1">
      <alignment horizontal="center" vertical="center"/>
    </xf>
    <xf numFmtId="0" fontId="7" fillId="2" borderId="11" xfId="0" applyFont="1" applyFill="1" applyBorder="1" applyAlignment="1">
      <alignment horizontal="left" vertical="center" wrapText="1"/>
    </xf>
    <xf numFmtId="43" fontId="7" fillId="2" borderId="11" xfId="1" applyFont="1" applyFill="1" applyBorder="1" applyAlignment="1">
      <alignment horizontal="right" vertical="center"/>
    </xf>
    <xf numFmtId="2" fontId="5" fillId="2" borderId="11" xfId="0" applyNumberFormat="1" applyFont="1" applyFill="1" applyBorder="1" applyAlignment="1">
      <alignment vertical="center"/>
    </xf>
    <xf numFmtId="43" fontId="9" fillId="2" borderId="11" xfId="1" applyFont="1" applyFill="1" applyBorder="1" applyAlignment="1">
      <alignment vertical="center" wrapText="1"/>
    </xf>
    <xf numFmtId="43" fontId="13" fillId="2" borderId="12" xfId="1" applyFont="1" applyFill="1" applyBorder="1" applyAlignment="1">
      <alignmen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5"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19" xfId="0" applyFont="1" applyBorder="1" applyAlignment="1">
      <alignment horizontal="left" vertical="center" wrapText="1"/>
    </xf>
    <xf numFmtId="43" fontId="7" fillId="0" borderId="2" xfId="1" applyFont="1" applyBorder="1" applyAlignment="1">
      <alignmen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0F311-6BA1-4CAA-8511-645B54C8547D}">
  <dimension ref="A1:L194"/>
  <sheetViews>
    <sheetView tabSelected="1" view="pageBreakPreview" topLeftCell="A180" zoomScaleNormal="100" zoomScaleSheetLayoutView="100" workbookViewId="0">
      <selection activeCell="F6" sqref="F6"/>
    </sheetView>
  </sheetViews>
  <sheetFormatPr defaultColWidth="9.1796875" defaultRowHeight="15" x14ac:dyDescent="0.35"/>
  <cols>
    <col min="1" max="1" width="14" style="1" customWidth="1"/>
    <col min="2" max="2" width="74" style="1" customWidth="1"/>
    <col min="3" max="3" width="9.453125" style="1" customWidth="1"/>
    <col min="4" max="4" width="9.1796875" style="8"/>
    <col min="5" max="5" width="13.1796875" style="9" customWidth="1"/>
    <col min="6" max="6" width="16.54296875" style="9" bestFit="1" customWidth="1"/>
    <col min="7" max="7" width="14.81640625" style="1" bestFit="1" customWidth="1"/>
    <col min="8" max="9" width="13.54296875" style="1" bestFit="1" customWidth="1"/>
    <col min="10" max="10" width="9.26953125" style="1" bestFit="1" customWidth="1"/>
    <col min="11" max="16384" width="9.1796875" style="1"/>
  </cols>
  <sheetData>
    <row r="1" spans="1:6" ht="31.5" customHeight="1" thickBot="1" x14ac:dyDescent="0.4">
      <c r="A1" s="95" t="s">
        <v>0</v>
      </c>
      <c r="B1" s="96"/>
      <c r="C1" s="96"/>
      <c r="D1" s="96"/>
      <c r="E1" s="96"/>
      <c r="F1" s="97"/>
    </row>
    <row r="2" spans="1:6" ht="59" customHeight="1" thickBot="1" x14ac:dyDescent="0.4">
      <c r="A2" s="101" t="s">
        <v>101</v>
      </c>
      <c r="B2" s="102"/>
      <c r="C2" s="102"/>
      <c r="D2" s="102"/>
      <c r="E2" s="102"/>
      <c r="F2" s="103"/>
    </row>
    <row r="3" spans="1:6" ht="65.5" thickBot="1" x14ac:dyDescent="0.4">
      <c r="A3" s="13" t="s">
        <v>1</v>
      </c>
      <c r="B3" s="14" t="s">
        <v>2</v>
      </c>
      <c r="C3" s="15" t="s">
        <v>3</v>
      </c>
      <c r="D3" s="16" t="s">
        <v>4</v>
      </c>
      <c r="E3" s="104" t="s">
        <v>102</v>
      </c>
      <c r="F3" s="18" t="s">
        <v>103</v>
      </c>
    </row>
    <row r="4" spans="1:6" x14ac:dyDescent="0.35">
      <c r="A4" s="19"/>
      <c r="B4" s="20"/>
      <c r="C4" s="21"/>
      <c r="D4" s="22"/>
      <c r="E4" s="23"/>
      <c r="F4" s="24"/>
    </row>
    <row r="5" spans="1:6" x14ac:dyDescent="0.35">
      <c r="A5" s="25">
        <v>1</v>
      </c>
      <c r="B5" s="26" t="s">
        <v>5</v>
      </c>
      <c r="C5" s="27"/>
      <c r="D5" s="28"/>
      <c r="E5" s="29"/>
      <c r="F5" s="30"/>
    </row>
    <row r="6" spans="1:6" x14ac:dyDescent="0.35">
      <c r="A6" s="31"/>
      <c r="B6" s="32"/>
      <c r="C6" s="27"/>
      <c r="D6" s="28"/>
      <c r="E6" s="29"/>
      <c r="F6" s="30"/>
    </row>
    <row r="7" spans="1:6" x14ac:dyDescent="0.35">
      <c r="A7" s="31">
        <f>A5+0.01</f>
        <v>1.01</v>
      </c>
      <c r="B7" s="33" t="s">
        <v>6</v>
      </c>
      <c r="C7" s="27" t="s">
        <v>7</v>
      </c>
      <c r="D7" s="28">
        <v>1</v>
      </c>
      <c r="E7" s="29"/>
      <c r="F7" s="30"/>
    </row>
    <row r="8" spans="1:6" x14ac:dyDescent="0.35">
      <c r="A8" s="31"/>
      <c r="B8" s="33"/>
      <c r="C8" s="27"/>
      <c r="D8" s="28"/>
      <c r="E8" s="29"/>
      <c r="F8" s="30"/>
    </row>
    <row r="9" spans="1:6" ht="52" x14ac:dyDescent="0.35">
      <c r="A9" s="31">
        <f>A7+0.01</f>
        <v>1.02</v>
      </c>
      <c r="B9" s="33" t="s">
        <v>8</v>
      </c>
      <c r="C9" s="27" t="s">
        <v>9</v>
      </c>
      <c r="D9" s="28">
        <v>1</v>
      </c>
      <c r="E9" s="29"/>
      <c r="F9" s="30"/>
    </row>
    <row r="10" spans="1:6" x14ac:dyDescent="0.35">
      <c r="A10" s="13"/>
      <c r="B10" s="14"/>
      <c r="C10" s="15"/>
      <c r="D10" s="16"/>
      <c r="E10" s="17"/>
      <c r="F10" s="18"/>
    </row>
    <row r="11" spans="1:6" x14ac:dyDescent="0.35">
      <c r="A11" s="98" t="s">
        <v>10</v>
      </c>
      <c r="B11" s="99"/>
      <c r="C11" s="99"/>
      <c r="D11" s="100"/>
      <c r="E11" s="17"/>
      <c r="F11" s="18"/>
    </row>
    <row r="12" spans="1:6" x14ac:dyDescent="0.35">
      <c r="A12" s="31"/>
      <c r="B12" s="26"/>
      <c r="C12" s="34"/>
      <c r="D12" s="35"/>
      <c r="E12" s="36"/>
      <c r="F12" s="37"/>
    </row>
    <row r="13" spans="1:6" x14ac:dyDescent="0.35">
      <c r="A13" s="25">
        <v>2</v>
      </c>
      <c r="B13" s="26" t="s">
        <v>11</v>
      </c>
      <c r="C13" s="27"/>
      <c r="D13" s="28"/>
      <c r="E13" s="29"/>
      <c r="F13" s="30"/>
    </row>
    <row r="14" spans="1:6" x14ac:dyDescent="0.35">
      <c r="A14" s="31"/>
      <c r="B14" s="32"/>
      <c r="C14" s="27"/>
      <c r="D14" s="28"/>
      <c r="E14" s="29"/>
      <c r="F14" s="30"/>
    </row>
    <row r="15" spans="1:6" ht="26" x14ac:dyDescent="0.35">
      <c r="A15" s="31">
        <f>A13+0.01</f>
        <v>2.0099999999999998</v>
      </c>
      <c r="B15" s="33" t="s">
        <v>12</v>
      </c>
      <c r="C15" s="27" t="s">
        <v>13</v>
      </c>
      <c r="D15" s="28">
        <v>17.2</v>
      </c>
      <c r="E15" s="29"/>
      <c r="F15" s="30"/>
    </row>
    <row r="16" spans="1:6" x14ac:dyDescent="0.35">
      <c r="A16" s="31"/>
      <c r="B16" s="32"/>
      <c r="C16" s="27"/>
      <c r="D16" s="28"/>
      <c r="E16" s="29"/>
      <c r="F16" s="30"/>
    </row>
    <row r="17" spans="1:6" x14ac:dyDescent="0.35">
      <c r="A17" s="31">
        <f>A15+0.01</f>
        <v>2.0199999999999996</v>
      </c>
      <c r="B17" s="33" t="s">
        <v>14</v>
      </c>
      <c r="C17" s="27" t="s">
        <v>13</v>
      </c>
      <c r="D17" s="28">
        <f>D15</f>
        <v>17.2</v>
      </c>
      <c r="E17" s="29"/>
      <c r="F17" s="30"/>
    </row>
    <row r="18" spans="1:6" x14ac:dyDescent="0.35">
      <c r="A18" s="31"/>
      <c r="B18" s="32"/>
      <c r="C18" s="27"/>
      <c r="D18" s="28"/>
      <c r="E18" s="29"/>
      <c r="F18" s="30"/>
    </row>
    <row r="19" spans="1:6" x14ac:dyDescent="0.35">
      <c r="A19" s="31">
        <f t="shared" ref="A19" si="0">A17+0.01</f>
        <v>2.0299999999999994</v>
      </c>
      <c r="B19" s="33" t="s">
        <v>15</v>
      </c>
      <c r="C19" s="27" t="s">
        <v>16</v>
      </c>
      <c r="D19" s="28">
        <v>20.53</v>
      </c>
      <c r="E19" s="29"/>
      <c r="F19" s="30"/>
    </row>
    <row r="20" spans="1:6" x14ac:dyDescent="0.35">
      <c r="A20" s="31"/>
      <c r="B20" s="32"/>
      <c r="C20" s="27"/>
      <c r="D20" s="28"/>
      <c r="E20" s="29"/>
      <c r="F20" s="30"/>
    </row>
    <row r="21" spans="1:6" x14ac:dyDescent="0.35">
      <c r="A21" s="31">
        <f t="shared" ref="A21" si="1">A19+0.01</f>
        <v>2.0399999999999991</v>
      </c>
      <c r="B21" s="33" t="s">
        <v>17</v>
      </c>
      <c r="C21" s="27" t="s">
        <v>16</v>
      </c>
      <c r="D21" s="28">
        <f>D19</f>
        <v>20.53</v>
      </c>
      <c r="E21" s="29"/>
      <c r="F21" s="30"/>
    </row>
    <row r="22" spans="1:6" ht="14.5" customHeight="1" x14ac:dyDescent="0.35">
      <c r="A22" s="31"/>
      <c r="B22" s="32"/>
      <c r="C22" s="27"/>
      <c r="D22" s="28"/>
      <c r="E22" s="29"/>
      <c r="F22" s="30"/>
    </row>
    <row r="23" spans="1:6" x14ac:dyDescent="0.35">
      <c r="A23" s="31">
        <f t="shared" ref="A23" si="2">A21+0.01</f>
        <v>2.0499999999999989</v>
      </c>
      <c r="B23" s="33" t="s">
        <v>18</v>
      </c>
      <c r="C23" s="27" t="s">
        <v>16</v>
      </c>
      <c r="D23" s="28">
        <f>D21</f>
        <v>20.53</v>
      </c>
      <c r="E23" s="29"/>
      <c r="F23" s="30"/>
    </row>
    <row r="24" spans="1:6" ht="14.5" customHeight="1" x14ac:dyDescent="0.35">
      <c r="A24" s="31"/>
      <c r="B24" s="32"/>
      <c r="C24" s="27"/>
      <c r="D24" s="28"/>
      <c r="E24" s="29"/>
      <c r="F24" s="30"/>
    </row>
    <row r="25" spans="1:6" x14ac:dyDescent="0.35">
      <c r="A25" s="31">
        <f>A23+0.01</f>
        <v>2.0599999999999987</v>
      </c>
      <c r="B25" s="33" t="s">
        <v>19</v>
      </c>
      <c r="C25" s="27" t="s">
        <v>16</v>
      </c>
      <c r="D25" s="28">
        <f>D23</f>
        <v>20.53</v>
      </c>
      <c r="E25" s="29"/>
      <c r="F25" s="30"/>
    </row>
    <row r="26" spans="1:6" x14ac:dyDescent="0.35">
      <c r="A26" s="31"/>
      <c r="B26" s="32"/>
      <c r="C26" s="27"/>
      <c r="D26" s="28"/>
      <c r="E26" s="29"/>
      <c r="F26" s="30"/>
    </row>
    <row r="27" spans="1:6" x14ac:dyDescent="0.35">
      <c r="A27" s="31">
        <f>A25+0.01</f>
        <v>2.0699999999999985</v>
      </c>
      <c r="B27" s="33" t="s">
        <v>20</v>
      </c>
      <c r="C27" s="27" t="s">
        <v>16</v>
      </c>
      <c r="D27" s="28">
        <f>0.2*SUM(D19:D25)</f>
        <v>16.424000000000003</v>
      </c>
      <c r="E27" s="29"/>
      <c r="F27" s="30"/>
    </row>
    <row r="28" spans="1:6" x14ac:dyDescent="0.35">
      <c r="A28" s="31"/>
      <c r="B28" s="33"/>
      <c r="C28" s="27"/>
      <c r="D28" s="38"/>
      <c r="E28" s="29"/>
      <c r="F28" s="30"/>
    </row>
    <row r="29" spans="1:6" x14ac:dyDescent="0.35">
      <c r="A29" s="31">
        <f>A27+0.01</f>
        <v>2.0799999999999983</v>
      </c>
      <c r="B29" s="33" t="s">
        <v>21</v>
      </c>
      <c r="C29" s="27" t="s">
        <v>7</v>
      </c>
      <c r="D29" s="38">
        <v>1</v>
      </c>
      <c r="E29" s="29"/>
      <c r="F29" s="30"/>
    </row>
    <row r="30" spans="1:6" x14ac:dyDescent="0.35">
      <c r="A30" s="31"/>
      <c r="B30" s="33"/>
      <c r="C30" s="27"/>
      <c r="D30" s="28"/>
      <c r="E30" s="29"/>
      <c r="F30" s="30"/>
    </row>
    <row r="31" spans="1:6" ht="19.5" customHeight="1" x14ac:dyDescent="0.35">
      <c r="A31" s="39">
        <f t="shared" ref="A31" si="3">A29+0.01</f>
        <v>2.0899999999999981</v>
      </c>
      <c r="B31" s="33" t="s">
        <v>22</v>
      </c>
      <c r="C31" s="27" t="s">
        <v>16</v>
      </c>
      <c r="D31" s="28">
        <f>0.7*SUM(D19:D25)</f>
        <v>57.484000000000002</v>
      </c>
      <c r="E31" s="29"/>
      <c r="F31" s="30"/>
    </row>
    <row r="32" spans="1:6" x14ac:dyDescent="0.35">
      <c r="A32" s="31"/>
      <c r="B32" s="33"/>
      <c r="C32" s="27"/>
      <c r="D32" s="28"/>
      <c r="E32" s="29"/>
      <c r="F32" s="30"/>
    </row>
    <row r="33" spans="1:8" x14ac:dyDescent="0.35">
      <c r="A33" s="31"/>
      <c r="B33" s="26" t="s">
        <v>23</v>
      </c>
      <c r="C33" s="27"/>
      <c r="D33" s="28"/>
      <c r="E33" s="29"/>
      <c r="F33" s="30"/>
    </row>
    <row r="34" spans="1:8" x14ac:dyDescent="0.35">
      <c r="A34" s="31"/>
      <c r="B34" s="26"/>
      <c r="C34" s="27"/>
      <c r="D34" s="28"/>
      <c r="E34" s="29"/>
      <c r="F34" s="30"/>
    </row>
    <row r="35" spans="1:8" x14ac:dyDescent="0.35">
      <c r="A35" s="31"/>
      <c r="B35" s="26" t="s">
        <v>24</v>
      </c>
      <c r="C35" s="27"/>
      <c r="D35" s="28"/>
      <c r="E35" s="29"/>
      <c r="F35" s="30"/>
    </row>
    <row r="36" spans="1:8" x14ac:dyDescent="0.35">
      <c r="A36" s="31"/>
      <c r="B36" s="33"/>
      <c r="C36" s="27"/>
      <c r="D36" s="28"/>
      <c r="E36" s="29"/>
      <c r="F36" s="30"/>
    </row>
    <row r="37" spans="1:8" ht="26" x14ac:dyDescent="0.35">
      <c r="A37" s="39">
        <f>A31+0.01</f>
        <v>2.0999999999999979</v>
      </c>
      <c r="B37" s="40" t="s">
        <v>25</v>
      </c>
      <c r="C37" s="27" t="s">
        <v>16</v>
      </c>
      <c r="D37" s="28">
        <v>0.74</v>
      </c>
      <c r="E37" s="29"/>
      <c r="F37" s="30"/>
    </row>
    <row r="38" spans="1:8" x14ac:dyDescent="0.35">
      <c r="A38" s="31"/>
      <c r="B38" s="33"/>
      <c r="C38" s="27"/>
      <c r="D38" s="28"/>
      <c r="E38" s="29"/>
      <c r="F38" s="30"/>
    </row>
    <row r="39" spans="1:8" x14ac:dyDescent="0.35">
      <c r="A39" s="39">
        <f t="shared" ref="A39" si="4">A37+0.01</f>
        <v>2.1099999999999977</v>
      </c>
      <c r="B39" s="33" t="s">
        <v>26</v>
      </c>
      <c r="C39" s="27" t="s">
        <v>27</v>
      </c>
      <c r="D39" s="28">
        <v>50</v>
      </c>
      <c r="E39" s="29"/>
      <c r="F39" s="30"/>
      <c r="G39" s="2"/>
    </row>
    <row r="40" spans="1:8" x14ac:dyDescent="0.35">
      <c r="A40" s="31"/>
      <c r="B40" s="33"/>
      <c r="C40" s="27"/>
      <c r="D40" s="28"/>
      <c r="E40" s="29"/>
      <c r="F40" s="30"/>
    </row>
    <row r="41" spans="1:8" x14ac:dyDescent="0.35">
      <c r="A41" s="39">
        <f t="shared" ref="A41" si="5">A39+0.01</f>
        <v>2.1199999999999974</v>
      </c>
      <c r="B41" s="33" t="s">
        <v>28</v>
      </c>
      <c r="C41" s="27" t="s">
        <v>27</v>
      </c>
      <c r="D41" s="28">
        <v>30</v>
      </c>
      <c r="E41" s="29"/>
      <c r="F41" s="30"/>
      <c r="G41" s="2"/>
    </row>
    <row r="42" spans="1:8" x14ac:dyDescent="0.35">
      <c r="A42" s="39"/>
      <c r="B42" s="33"/>
      <c r="C42" s="27"/>
      <c r="D42" s="28"/>
      <c r="E42" s="41"/>
      <c r="F42" s="42"/>
      <c r="G42" s="2"/>
    </row>
    <row r="43" spans="1:8" ht="26" x14ac:dyDescent="0.35">
      <c r="A43" s="31"/>
      <c r="B43" s="26" t="s">
        <v>29</v>
      </c>
      <c r="C43" s="27"/>
      <c r="D43" s="28"/>
      <c r="E43" s="29"/>
      <c r="F43" s="30"/>
    </row>
    <row r="44" spans="1:8" x14ac:dyDescent="0.35">
      <c r="A44" s="31"/>
      <c r="B44" s="33"/>
      <c r="C44" s="27"/>
      <c r="D44" s="28"/>
      <c r="E44" s="29"/>
      <c r="F44" s="30"/>
    </row>
    <row r="45" spans="1:8" ht="26" x14ac:dyDescent="0.35">
      <c r="A45" s="39">
        <f>A41+0.01</f>
        <v>2.1299999999999972</v>
      </c>
      <c r="B45" s="40" t="s">
        <v>30</v>
      </c>
      <c r="C45" s="27" t="s">
        <v>16</v>
      </c>
      <c r="D45" s="28">
        <v>2.5</v>
      </c>
      <c r="E45" s="29"/>
      <c r="F45" s="30"/>
    </row>
    <row r="46" spans="1:8" x14ac:dyDescent="0.35">
      <c r="A46" s="31"/>
      <c r="B46" s="33"/>
      <c r="C46" s="27"/>
      <c r="D46" s="28"/>
      <c r="E46" s="29"/>
      <c r="F46" s="30"/>
    </row>
    <row r="47" spans="1:8" x14ac:dyDescent="0.35">
      <c r="A47" s="39">
        <f t="shared" ref="A47" si="6">A45+0.01</f>
        <v>2.139999999999997</v>
      </c>
      <c r="B47" s="33" t="s">
        <v>26</v>
      </c>
      <c r="C47" s="27" t="s">
        <v>27</v>
      </c>
      <c r="D47" s="28">
        <v>182</v>
      </c>
      <c r="E47" s="29"/>
      <c r="F47" s="30"/>
      <c r="G47" s="2"/>
      <c r="H47" s="2"/>
    </row>
    <row r="48" spans="1:8" x14ac:dyDescent="0.35">
      <c r="A48" s="31"/>
      <c r="B48" s="33"/>
      <c r="C48" s="27"/>
      <c r="D48" s="28"/>
      <c r="E48" s="29"/>
      <c r="F48" s="30"/>
    </row>
    <row r="49" spans="1:7" x14ac:dyDescent="0.35">
      <c r="A49" s="39" t="e">
        <f>#REF!+0.01</f>
        <v>#REF!</v>
      </c>
      <c r="B49" s="33" t="s">
        <v>31</v>
      </c>
      <c r="C49" s="27" t="s">
        <v>27</v>
      </c>
      <c r="D49" s="28">
        <v>66</v>
      </c>
      <c r="E49" s="29"/>
      <c r="F49" s="30"/>
      <c r="G49" s="2"/>
    </row>
    <row r="50" spans="1:7" x14ac:dyDescent="0.35">
      <c r="A50" s="31"/>
      <c r="B50" s="26"/>
      <c r="C50" s="27"/>
      <c r="D50" s="28"/>
      <c r="E50" s="29"/>
      <c r="F50" s="30"/>
    </row>
    <row r="51" spans="1:7" ht="26" x14ac:dyDescent="0.35">
      <c r="A51" s="39">
        <f>A31+0.01</f>
        <v>2.0999999999999979</v>
      </c>
      <c r="B51" s="33" t="s">
        <v>32</v>
      </c>
      <c r="C51" s="27" t="s">
        <v>13</v>
      </c>
      <c r="D51" s="28">
        <v>73</v>
      </c>
      <c r="E51" s="29"/>
      <c r="F51" s="30"/>
      <c r="G51" s="2"/>
    </row>
    <row r="52" spans="1:7" x14ac:dyDescent="0.35">
      <c r="A52" s="43"/>
      <c r="B52" s="44"/>
      <c r="C52" s="45"/>
      <c r="D52" s="46"/>
      <c r="E52" s="47"/>
      <c r="F52" s="48"/>
      <c r="G52" s="2"/>
    </row>
    <row r="53" spans="1:7" x14ac:dyDescent="0.35">
      <c r="A53" s="49">
        <f>A51+0.01</f>
        <v>2.1099999999999977</v>
      </c>
      <c r="B53" s="50" t="s">
        <v>33</v>
      </c>
      <c r="C53" s="51"/>
      <c r="D53" s="52"/>
      <c r="E53" s="53"/>
      <c r="F53" s="54"/>
    </row>
    <row r="54" spans="1:7" x14ac:dyDescent="0.35">
      <c r="A54" s="31"/>
      <c r="B54" s="33"/>
      <c r="C54" s="27"/>
      <c r="D54" s="28"/>
      <c r="E54" s="29"/>
      <c r="F54" s="30"/>
    </row>
    <row r="55" spans="1:7" x14ac:dyDescent="0.35">
      <c r="A55" s="39">
        <f t="shared" ref="A55" si="7">A53+0.01</f>
        <v>2.1199999999999974</v>
      </c>
      <c r="B55" s="33" t="s">
        <v>28</v>
      </c>
      <c r="C55" s="27" t="s">
        <v>27</v>
      </c>
      <c r="D55" s="28">
        <v>100</v>
      </c>
      <c r="E55" s="29"/>
      <c r="F55" s="30"/>
    </row>
    <row r="56" spans="1:7" x14ac:dyDescent="0.35">
      <c r="A56" s="31"/>
      <c r="B56" s="33"/>
      <c r="C56" s="27"/>
      <c r="D56" s="28"/>
      <c r="E56" s="29"/>
      <c r="F56" s="30"/>
    </row>
    <row r="57" spans="1:7" x14ac:dyDescent="0.35">
      <c r="A57" s="39">
        <f t="shared" ref="A57" si="8">A55+0.01</f>
        <v>2.1299999999999972</v>
      </c>
      <c r="B57" s="33" t="s">
        <v>31</v>
      </c>
      <c r="C57" s="27" t="s">
        <v>27</v>
      </c>
      <c r="D57" s="28">
        <v>56</v>
      </c>
      <c r="E57" s="29"/>
      <c r="F57" s="30"/>
    </row>
    <row r="58" spans="1:7" x14ac:dyDescent="0.35">
      <c r="A58" s="31"/>
      <c r="B58" s="33"/>
      <c r="C58" s="27"/>
      <c r="D58" s="28"/>
      <c r="E58" s="29"/>
      <c r="F58" s="30"/>
    </row>
    <row r="59" spans="1:7" ht="26" x14ac:dyDescent="0.35">
      <c r="A59" s="39">
        <f t="shared" ref="A59" si="9">A57+0.01</f>
        <v>2.139999999999997</v>
      </c>
      <c r="B59" s="40" t="s">
        <v>34</v>
      </c>
      <c r="C59" s="27" t="s">
        <v>35</v>
      </c>
      <c r="D59" s="28">
        <v>1.6</v>
      </c>
      <c r="E59" s="29"/>
      <c r="F59" s="30"/>
    </row>
    <row r="60" spans="1:7" ht="19.5" customHeight="1" x14ac:dyDescent="0.35">
      <c r="A60" s="31"/>
      <c r="B60" s="33"/>
      <c r="C60" s="27"/>
      <c r="D60" s="28"/>
      <c r="E60" s="29"/>
      <c r="F60" s="30"/>
    </row>
    <row r="61" spans="1:7" ht="19.5" customHeight="1" x14ac:dyDescent="0.35">
      <c r="A61" s="31"/>
      <c r="B61" s="55" t="s">
        <v>36</v>
      </c>
      <c r="C61" s="27"/>
      <c r="D61" s="28"/>
      <c r="E61" s="29"/>
      <c r="F61" s="30"/>
    </row>
    <row r="62" spans="1:7" ht="19.5" customHeight="1" x14ac:dyDescent="0.35">
      <c r="A62" s="31"/>
      <c r="B62" s="33"/>
      <c r="C62" s="27"/>
      <c r="D62" s="28"/>
      <c r="E62" s="29"/>
      <c r="F62" s="30"/>
    </row>
    <row r="63" spans="1:7" x14ac:dyDescent="0.35">
      <c r="A63" s="39">
        <f>A59+0.01</f>
        <v>2.1499999999999968</v>
      </c>
      <c r="B63" s="33" t="s">
        <v>37</v>
      </c>
      <c r="C63" s="27" t="s">
        <v>16</v>
      </c>
      <c r="D63" s="28">
        <v>39</v>
      </c>
      <c r="E63" s="29"/>
      <c r="F63" s="30"/>
    </row>
    <row r="64" spans="1:7" x14ac:dyDescent="0.35">
      <c r="A64" s="31"/>
      <c r="B64" s="40"/>
      <c r="C64" s="27"/>
      <c r="D64" s="28"/>
      <c r="E64" s="56"/>
      <c r="F64" s="30"/>
    </row>
    <row r="65" spans="1:10" x14ac:dyDescent="0.35">
      <c r="A65" s="31"/>
      <c r="B65" s="26" t="s">
        <v>38</v>
      </c>
      <c r="C65" s="27"/>
      <c r="D65" s="28"/>
      <c r="E65" s="29"/>
      <c r="F65" s="30"/>
    </row>
    <row r="66" spans="1:10" x14ac:dyDescent="0.35">
      <c r="A66" s="39"/>
      <c r="B66" s="33"/>
      <c r="C66" s="27"/>
      <c r="D66" s="28"/>
      <c r="E66" s="29"/>
      <c r="F66" s="30"/>
    </row>
    <row r="67" spans="1:10" x14ac:dyDescent="0.35">
      <c r="A67" s="39"/>
      <c r="B67" s="33"/>
      <c r="C67" s="27"/>
      <c r="D67" s="28"/>
      <c r="E67" s="29"/>
      <c r="F67" s="30"/>
    </row>
    <row r="68" spans="1:10" x14ac:dyDescent="0.35">
      <c r="A68" s="31"/>
      <c r="B68" s="55" t="s">
        <v>39</v>
      </c>
      <c r="C68" s="27"/>
      <c r="D68" s="28"/>
      <c r="E68" s="56"/>
      <c r="F68" s="30"/>
    </row>
    <row r="69" spans="1:10" x14ac:dyDescent="0.35">
      <c r="A69" s="39"/>
      <c r="B69" s="33"/>
      <c r="C69" s="27"/>
      <c r="D69" s="28"/>
      <c r="E69" s="29"/>
      <c r="F69" s="30"/>
    </row>
    <row r="70" spans="1:10" x14ac:dyDescent="0.35">
      <c r="A70" s="39">
        <f>A63+0.01</f>
        <v>2.1599999999999966</v>
      </c>
      <c r="B70" s="33" t="s">
        <v>40</v>
      </c>
      <c r="C70" s="27" t="s">
        <v>13</v>
      </c>
      <c r="D70" s="28">
        <v>7.29</v>
      </c>
      <c r="E70" s="29"/>
      <c r="F70" s="30"/>
    </row>
    <row r="71" spans="1:10" x14ac:dyDescent="0.35">
      <c r="A71" s="39"/>
      <c r="B71" s="33"/>
      <c r="C71" s="27"/>
      <c r="D71" s="28"/>
      <c r="E71" s="29"/>
      <c r="F71" s="30"/>
    </row>
    <row r="72" spans="1:10" x14ac:dyDescent="0.35">
      <c r="A72" s="31"/>
      <c r="B72" s="55" t="s">
        <v>41</v>
      </c>
      <c r="C72" s="27"/>
      <c r="D72" s="28"/>
      <c r="E72" s="56"/>
      <c r="F72" s="30"/>
    </row>
    <row r="73" spans="1:10" x14ac:dyDescent="0.35">
      <c r="A73" s="39"/>
      <c r="B73" s="33"/>
      <c r="C73" s="27"/>
      <c r="D73" s="28"/>
      <c r="E73" s="29"/>
      <c r="F73" s="30"/>
    </row>
    <row r="74" spans="1:10" ht="26" x14ac:dyDescent="0.35">
      <c r="A74" s="39">
        <f>A70+0.01</f>
        <v>2.1699999999999964</v>
      </c>
      <c r="B74" s="33" t="s">
        <v>42</v>
      </c>
      <c r="C74" s="27" t="s">
        <v>13</v>
      </c>
      <c r="D74" s="28">
        <f>D70</f>
        <v>7.29</v>
      </c>
      <c r="E74" s="29"/>
      <c r="F74" s="30"/>
    </row>
    <row r="75" spans="1:10" x14ac:dyDescent="0.35">
      <c r="A75" s="39"/>
      <c r="B75" s="33"/>
      <c r="C75" s="27"/>
      <c r="D75" s="28"/>
      <c r="E75" s="29"/>
      <c r="F75" s="30"/>
    </row>
    <row r="76" spans="1:10" x14ac:dyDescent="0.35">
      <c r="A76" s="31"/>
      <c r="B76" s="55" t="s">
        <v>43</v>
      </c>
      <c r="C76" s="27"/>
      <c r="D76" s="28"/>
      <c r="E76" s="56"/>
      <c r="F76" s="30"/>
    </row>
    <row r="77" spans="1:10" x14ac:dyDescent="0.35">
      <c r="A77" s="39"/>
      <c r="B77" s="33"/>
      <c r="C77" s="27"/>
      <c r="D77" s="28"/>
      <c r="E77" s="29"/>
      <c r="F77" s="30"/>
    </row>
    <row r="78" spans="1:10" s="3" customFormat="1" ht="39" x14ac:dyDescent="0.35">
      <c r="A78" s="57"/>
      <c r="B78" s="58" t="s">
        <v>44</v>
      </c>
      <c r="C78" s="59"/>
      <c r="D78" s="60"/>
      <c r="E78" s="61"/>
      <c r="F78" s="62"/>
    </row>
    <row r="79" spans="1:10" x14ac:dyDescent="0.35">
      <c r="A79" s="39"/>
      <c r="B79" s="33"/>
      <c r="C79" s="27"/>
      <c r="D79" s="28"/>
      <c r="E79" s="29"/>
      <c r="F79" s="30"/>
    </row>
    <row r="80" spans="1:10" x14ac:dyDescent="0.35">
      <c r="A80" s="39">
        <f>A74+0.01</f>
        <v>2.1799999999999962</v>
      </c>
      <c r="B80" s="33" t="s">
        <v>45</v>
      </c>
      <c r="C80" s="27" t="s">
        <v>27</v>
      </c>
      <c r="D80" s="28">
        <v>60</v>
      </c>
      <c r="E80" s="29"/>
      <c r="F80" s="30"/>
      <c r="G80" s="3"/>
      <c r="H80" s="3"/>
      <c r="I80" s="3"/>
      <c r="J80" s="3"/>
    </row>
    <row r="81" spans="1:12" x14ac:dyDescent="0.35">
      <c r="A81" s="39"/>
      <c r="B81" s="33"/>
      <c r="C81" s="27"/>
      <c r="D81" s="28"/>
      <c r="E81" s="29"/>
      <c r="F81" s="30"/>
    </row>
    <row r="82" spans="1:12" x14ac:dyDescent="0.35">
      <c r="A82" s="31"/>
      <c r="B82" s="55" t="s">
        <v>46</v>
      </c>
      <c r="C82" s="27"/>
      <c r="D82" s="28"/>
      <c r="E82" s="56"/>
      <c r="F82" s="30"/>
    </row>
    <row r="83" spans="1:12" x14ac:dyDescent="0.35">
      <c r="A83" s="39"/>
      <c r="B83" s="33"/>
      <c r="C83" s="27"/>
      <c r="D83" s="28"/>
      <c r="E83" s="29"/>
      <c r="F83" s="30"/>
    </row>
    <row r="84" spans="1:12" x14ac:dyDescent="0.35">
      <c r="A84" s="39">
        <f>A80+0.01</f>
        <v>2.1899999999999959</v>
      </c>
      <c r="B84" s="33" t="s">
        <v>47</v>
      </c>
      <c r="C84" s="27" t="s">
        <v>9</v>
      </c>
      <c r="D84" s="38">
        <v>2</v>
      </c>
      <c r="E84" s="29"/>
      <c r="F84" s="30"/>
    </row>
    <row r="85" spans="1:12" x14ac:dyDescent="0.35">
      <c r="A85" s="31"/>
      <c r="B85" s="40"/>
      <c r="C85" s="63"/>
      <c r="D85" s="64"/>
      <c r="E85" s="29"/>
      <c r="F85" s="30"/>
    </row>
    <row r="86" spans="1:12" s="4" customFormat="1" x14ac:dyDescent="0.35">
      <c r="A86" s="25">
        <v>2</v>
      </c>
      <c r="B86" s="65" t="s">
        <v>48</v>
      </c>
      <c r="C86" s="66"/>
      <c r="D86" s="67"/>
      <c r="E86" s="68"/>
      <c r="F86" s="69"/>
    </row>
    <row r="87" spans="1:12" x14ac:dyDescent="0.35">
      <c r="A87" s="31"/>
      <c r="B87" s="40"/>
      <c r="C87" s="63"/>
      <c r="D87" s="64"/>
      <c r="E87" s="29"/>
      <c r="F87" s="30"/>
    </row>
    <row r="88" spans="1:12" x14ac:dyDescent="0.35">
      <c r="A88" s="31">
        <v>2.0099999999999998</v>
      </c>
      <c r="B88" s="40" t="s">
        <v>49</v>
      </c>
      <c r="C88" s="63" t="s">
        <v>50</v>
      </c>
      <c r="D88" s="64">
        <v>12.8</v>
      </c>
      <c r="E88" s="29"/>
      <c r="F88" s="30"/>
    </row>
    <row r="89" spans="1:12" x14ac:dyDescent="0.35">
      <c r="A89" s="31"/>
      <c r="B89" s="40"/>
      <c r="C89" s="63"/>
      <c r="D89" s="64"/>
      <c r="E89" s="29"/>
      <c r="F89" s="30"/>
    </row>
    <row r="90" spans="1:12" x14ac:dyDescent="0.35">
      <c r="A90" s="31"/>
      <c r="B90" s="55" t="s">
        <v>51</v>
      </c>
      <c r="C90" s="27"/>
      <c r="D90" s="28"/>
      <c r="E90" s="56"/>
      <c r="F90" s="30"/>
    </row>
    <row r="91" spans="1:12" x14ac:dyDescent="0.35">
      <c r="A91" s="31"/>
      <c r="B91" s="40"/>
      <c r="C91" s="63"/>
      <c r="D91" s="64"/>
      <c r="E91" s="29"/>
      <c r="F91" s="30"/>
    </row>
    <row r="92" spans="1:12" ht="26" x14ac:dyDescent="0.35">
      <c r="A92" s="70">
        <f>A88+0.01</f>
        <v>2.0199999999999996</v>
      </c>
      <c r="B92" s="71" t="s">
        <v>52</v>
      </c>
      <c r="C92" s="72" t="s">
        <v>13</v>
      </c>
      <c r="D92" s="73">
        <v>33</v>
      </c>
      <c r="E92" s="47"/>
      <c r="F92" s="48"/>
      <c r="L92" s="1">
        <f>SUM(H92:K92)</f>
        <v>0</v>
      </c>
    </row>
    <row r="93" spans="1:12" x14ac:dyDescent="0.35">
      <c r="A93" s="49"/>
      <c r="B93" s="74"/>
      <c r="C93" s="75"/>
      <c r="D93" s="76"/>
      <c r="E93" s="77"/>
      <c r="F93" s="78"/>
    </row>
    <row r="94" spans="1:12" x14ac:dyDescent="0.35">
      <c r="A94" s="31"/>
      <c r="B94" s="55" t="s">
        <v>53</v>
      </c>
      <c r="C94" s="27"/>
      <c r="D94" s="28"/>
      <c r="E94" s="56"/>
      <c r="F94" s="30"/>
    </row>
    <row r="95" spans="1:12" x14ac:dyDescent="0.35">
      <c r="A95" s="31"/>
      <c r="B95" s="55"/>
      <c r="C95" s="27"/>
      <c r="D95" s="28"/>
      <c r="E95" s="56"/>
      <c r="F95" s="30"/>
    </row>
    <row r="96" spans="1:12" x14ac:dyDescent="0.35">
      <c r="A96" s="31"/>
      <c r="B96" s="55" t="s">
        <v>54</v>
      </c>
      <c r="C96" s="27"/>
      <c r="D96" s="28"/>
      <c r="E96" s="56"/>
      <c r="F96" s="30"/>
    </row>
    <row r="97" spans="1:6" x14ac:dyDescent="0.35">
      <c r="A97" s="31"/>
      <c r="B97" s="40"/>
      <c r="C97" s="63"/>
      <c r="D97" s="64"/>
      <c r="E97" s="29"/>
      <c r="F97" s="30"/>
    </row>
    <row r="98" spans="1:6" x14ac:dyDescent="0.35">
      <c r="A98" s="31">
        <f>A92+0.01</f>
        <v>2.0299999999999994</v>
      </c>
      <c r="B98" s="40" t="s">
        <v>55</v>
      </c>
      <c r="C98" s="63" t="s">
        <v>50</v>
      </c>
      <c r="D98" s="64">
        <v>16.2</v>
      </c>
      <c r="E98" s="29"/>
      <c r="F98" s="30"/>
    </row>
    <row r="99" spans="1:6" x14ac:dyDescent="0.35">
      <c r="A99" s="39"/>
      <c r="B99" s="33"/>
      <c r="C99" s="27"/>
      <c r="D99" s="28"/>
      <c r="E99" s="29"/>
      <c r="F99" s="30"/>
    </row>
    <row r="100" spans="1:6" x14ac:dyDescent="0.35">
      <c r="A100" s="31"/>
      <c r="B100" s="55" t="s">
        <v>41</v>
      </c>
      <c r="C100" s="27"/>
      <c r="D100" s="28"/>
      <c r="E100" s="56"/>
      <c r="F100" s="30"/>
    </row>
    <row r="101" spans="1:6" x14ac:dyDescent="0.35">
      <c r="A101" s="39"/>
      <c r="B101" s="33"/>
      <c r="C101" s="27"/>
      <c r="D101" s="28"/>
      <c r="E101" s="29"/>
      <c r="F101" s="30"/>
    </row>
    <row r="102" spans="1:6" ht="26" x14ac:dyDescent="0.35">
      <c r="A102" s="39">
        <f>A98+0.01</f>
        <v>2.0399999999999991</v>
      </c>
      <c r="B102" s="33" t="s">
        <v>56</v>
      </c>
      <c r="C102" s="27" t="s">
        <v>16</v>
      </c>
      <c r="D102" s="28">
        <v>1.8</v>
      </c>
      <c r="E102" s="29"/>
      <c r="F102" s="30"/>
    </row>
    <row r="103" spans="1:6" x14ac:dyDescent="0.35">
      <c r="A103" s="39"/>
      <c r="B103" s="33"/>
      <c r="C103" s="27"/>
      <c r="D103" s="28"/>
      <c r="E103" s="29"/>
      <c r="F103" s="30"/>
    </row>
    <row r="104" spans="1:6" x14ac:dyDescent="0.35">
      <c r="A104" s="31"/>
      <c r="B104" s="55" t="s">
        <v>43</v>
      </c>
      <c r="C104" s="27"/>
      <c r="D104" s="28"/>
      <c r="E104" s="56"/>
      <c r="F104" s="30"/>
    </row>
    <row r="105" spans="1:6" x14ac:dyDescent="0.35">
      <c r="A105" s="39"/>
      <c r="B105" s="33"/>
      <c r="C105" s="27"/>
      <c r="D105" s="28"/>
      <c r="E105" s="29"/>
      <c r="F105" s="30"/>
    </row>
    <row r="106" spans="1:6" s="3" customFormat="1" ht="39" x14ac:dyDescent="0.35">
      <c r="A106" s="57"/>
      <c r="B106" s="58" t="s">
        <v>44</v>
      </c>
      <c r="C106" s="59"/>
      <c r="D106" s="60"/>
      <c r="E106" s="61"/>
      <c r="F106" s="62"/>
    </row>
    <row r="107" spans="1:6" x14ac:dyDescent="0.35">
      <c r="A107" s="39"/>
      <c r="B107" s="33"/>
      <c r="C107" s="27"/>
      <c r="D107" s="28"/>
      <c r="E107" s="29"/>
      <c r="F107" s="30"/>
    </row>
    <row r="108" spans="1:6" x14ac:dyDescent="0.35">
      <c r="A108" s="39">
        <f>A102+0.01</f>
        <v>2.0499999999999989</v>
      </c>
      <c r="B108" s="33" t="s">
        <v>45</v>
      </c>
      <c r="C108" s="27" t="s">
        <v>27</v>
      </c>
      <c r="D108" s="28">
        <v>24</v>
      </c>
      <c r="E108" s="29"/>
      <c r="F108" s="30"/>
    </row>
    <row r="109" spans="1:6" x14ac:dyDescent="0.35">
      <c r="A109" s="39"/>
      <c r="B109" s="33"/>
      <c r="C109" s="27"/>
      <c r="D109" s="28"/>
      <c r="E109" s="29"/>
      <c r="F109" s="30"/>
    </row>
    <row r="110" spans="1:6" x14ac:dyDescent="0.35">
      <c r="A110" s="39">
        <f>A108+0.01</f>
        <v>2.0599999999999987</v>
      </c>
      <c r="B110" s="33" t="s">
        <v>57</v>
      </c>
      <c r="C110" s="27" t="s">
        <v>27</v>
      </c>
      <c r="D110" s="28">
        <v>15</v>
      </c>
      <c r="E110" s="29"/>
      <c r="F110" s="30"/>
    </row>
    <row r="111" spans="1:6" x14ac:dyDescent="0.35">
      <c r="A111" s="39"/>
      <c r="B111" s="33"/>
      <c r="C111" s="27"/>
      <c r="D111" s="28"/>
      <c r="E111" s="29"/>
      <c r="F111" s="30"/>
    </row>
    <row r="112" spans="1:6" x14ac:dyDescent="0.35">
      <c r="A112" s="31"/>
      <c r="B112" s="55" t="s">
        <v>58</v>
      </c>
      <c r="C112" s="27"/>
      <c r="D112" s="28"/>
      <c r="E112" s="56"/>
      <c r="F112" s="30"/>
    </row>
    <row r="113" spans="1:6" x14ac:dyDescent="0.35">
      <c r="A113" s="31"/>
      <c r="B113" s="55"/>
      <c r="C113" s="27"/>
      <c r="D113" s="28"/>
      <c r="E113" s="56"/>
      <c r="F113" s="30"/>
    </row>
    <row r="114" spans="1:6" ht="39" x14ac:dyDescent="0.35">
      <c r="A114" s="31"/>
      <c r="B114" s="55" t="s">
        <v>59</v>
      </c>
      <c r="C114" s="27"/>
      <c r="D114" s="28"/>
      <c r="E114" s="56"/>
      <c r="F114" s="30"/>
    </row>
    <row r="115" spans="1:6" x14ac:dyDescent="0.35">
      <c r="A115" s="31"/>
      <c r="B115" s="40"/>
      <c r="C115" s="63"/>
      <c r="D115" s="64"/>
      <c r="E115" s="29"/>
      <c r="F115" s="30"/>
    </row>
    <row r="116" spans="1:6" x14ac:dyDescent="0.35">
      <c r="A116" s="39">
        <f>A110+0.01</f>
        <v>2.0699999999999985</v>
      </c>
      <c r="B116" s="40" t="s">
        <v>60</v>
      </c>
      <c r="C116" s="63" t="s">
        <v>50</v>
      </c>
      <c r="D116" s="64">
        <v>7</v>
      </c>
      <c r="E116" s="29"/>
      <c r="F116" s="30"/>
    </row>
    <row r="117" spans="1:6" x14ac:dyDescent="0.35">
      <c r="A117" s="31"/>
      <c r="B117" s="40"/>
      <c r="C117" s="63"/>
      <c r="D117" s="64"/>
      <c r="E117" s="29"/>
      <c r="F117" s="30"/>
    </row>
    <row r="118" spans="1:6" x14ac:dyDescent="0.35">
      <c r="A118" s="31">
        <f>A116+0.01</f>
        <v>2.0799999999999983</v>
      </c>
      <c r="B118" s="40" t="s">
        <v>61</v>
      </c>
      <c r="C118" s="63" t="s">
        <v>50</v>
      </c>
      <c r="D118" s="64">
        <v>10</v>
      </c>
      <c r="E118" s="29"/>
      <c r="F118" s="30"/>
    </row>
    <row r="119" spans="1:6" x14ac:dyDescent="0.35">
      <c r="A119" s="31"/>
      <c r="B119" s="40"/>
      <c r="C119" s="63"/>
      <c r="D119" s="64"/>
      <c r="E119" s="29"/>
      <c r="F119" s="30"/>
    </row>
    <row r="120" spans="1:6" x14ac:dyDescent="0.35">
      <c r="A120" s="31">
        <f>A118+0.01</f>
        <v>2.0899999999999981</v>
      </c>
      <c r="B120" s="40" t="s">
        <v>62</v>
      </c>
      <c r="C120" s="63" t="s">
        <v>63</v>
      </c>
      <c r="D120" s="64">
        <v>14</v>
      </c>
      <c r="E120" s="29"/>
      <c r="F120" s="30"/>
    </row>
    <row r="121" spans="1:6" x14ac:dyDescent="0.35">
      <c r="A121" s="31"/>
      <c r="B121" s="40"/>
      <c r="C121" s="63"/>
      <c r="D121" s="64"/>
      <c r="E121" s="29"/>
      <c r="F121" s="30"/>
    </row>
    <row r="122" spans="1:6" x14ac:dyDescent="0.35">
      <c r="A122" s="31"/>
      <c r="B122" s="55" t="s">
        <v>64</v>
      </c>
      <c r="C122" s="27"/>
      <c r="D122" s="28"/>
      <c r="E122" s="56"/>
      <c r="F122" s="30"/>
    </row>
    <row r="123" spans="1:6" x14ac:dyDescent="0.35">
      <c r="A123" s="31"/>
      <c r="B123" s="40"/>
      <c r="C123" s="63"/>
      <c r="D123" s="64"/>
      <c r="E123" s="29"/>
      <c r="F123" s="30"/>
    </row>
    <row r="124" spans="1:6" ht="26" x14ac:dyDescent="0.35">
      <c r="A124" s="31">
        <f>A118+0.01</f>
        <v>2.0899999999999981</v>
      </c>
      <c r="B124" s="40" t="s">
        <v>65</v>
      </c>
      <c r="C124" s="63" t="s">
        <v>13</v>
      </c>
      <c r="D124" s="64">
        <v>8</v>
      </c>
      <c r="E124" s="29"/>
      <c r="F124" s="30"/>
    </row>
    <row r="125" spans="1:6" x14ac:dyDescent="0.35">
      <c r="A125" s="31"/>
      <c r="B125" s="40"/>
      <c r="C125" s="63"/>
      <c r="D125" s="64"/>
      <c r="E125" s="29"/>
      <c r="F125" s="30"/>
    </row>
    <row r="126" spans="1:6" x14ac:dyDescent="0.35">
      <c r="A126" s="31"/>
      <c r="B126" s="55" t="s">
        <v>66</v>
      </c>
      <c r="C126" s="27"/>
      <c r="D126" s="28"/>
      <c r="E126" s="56"/>
      <c r="F126" s="30"/>
    </row>
    <row r="127" spans="1:6" x14ac:dyDescent="0.35">
      <c r="A127" s="31"/>
      <c r="B127" s="40"/>
      <c r="C127" s="63"/>
      <c r="D127" s="64"/>
      <c r="E127" s="29"/>
      <c r="F127" s="30"/>
    </row>
    <row r="128" spans="1:6" x14ac:dyDescent="0.35">
      <c r="A128" s="31">
        <f>A124+0.01</f>
        <v>2.0999999999999979</v>
      </c>
      <c r="B128" s="40" t="s">
        <v>67</v>
      </c>
      <c r="C128" s="63" t="s">
        <v>50</v>
      </c>
      <c r="D128" s="64">
        <v>11</v>
      </c>
      <c r="E128" s="29"/>
      <c r="F128" s="30"/>
    </row>
    <row r="129" spans="1:6" x14ac:dyDescent="0.35">
      <c r="A129" s="31"/>
      <c r="B129" s="55"/>
      <c r="C129" s="27"/>
      <c r="D129" s="28"/>
      <c r="E129" s="56"/>
      <c r="F129" s="30"/>
    </row>
    <row r="130" spans="1:6" x14ac:dyDescent="0.35">
      <c r="A130" s="31"/>
      <c r="B130" s="55" t="s">
        <v>68</v>
      </c>
      <c r="C130" s="27"/>
      <c r="D130" s="28"/>
      <c r="E130" s="56"/>
      <c r="F130" s="30"/>
    </row>
    <row r="131" spans="1:6" x14ac:dyDescent="0.35">
      <c r="A131" s="31"/>
      <c r="B131" s="40"/>
      <c r="C131" s="63"/>
      <c r="D131" s="64"/>
      <c r="E131" s="79"/>
      <c r="F131" s="30"/>
    </row>
    <row r="132" spans="1:6" x14ac:dyDescent="0.35">
      <c r="A132" s="31">
        <f>A128+0.01</f>
        <v>2.1099999999999977</v>
      </c>
      <c r="B132" s="40" t="s">
        <v>69</v>
      </c>
      <c r="C132" s="63" t="s">
        <v>9</v>
      </c>
      <c r="D132" s="80">
        <v>2</v>
      </c>
      <c r="E132" s="29"/>
      <c r="F132" s="30"/>
    </row>
    <row r="133" spans="1:6" x14ac:dyDescent="0.35">
      <c r="A133" s="31"/>
      <c r="B133" s="40"/>
      <c r="C133" s="63"/>
      <c r="D133" s="64"/>
      <c r="E133" s="79"/>
      <c r="F133" s="30"/>
    </row>
    <row r="134" spans="1:6" x14ac:dyDescent="0.35">
      <c r="A134" s="31"/>
      <c r="B134" s="55" t="s">
        <v>70</v>
      </c>
      <c r="C134" s="27"/>
      <c r="D134" s="28"/>
      <c r="E134" s="56"/>
      <c r="F134" s="30"/>
    </row>
    <row r="135" spans="1:6" x14ac:dyDescent="0.35">
      <c r="A135" s="31"/>
      <c r="B135" s="40"/>
      <c r="C135" s="63"/>
      <c r="D135" s="64"/>
      <c r="E135" s="29"/>
      <c r="F135" s="30"/>
    </row>
    <row r="136" spans="1:6" ht="65" x14ac:dyDescent="0.35">
      <c r="A136" s="39">
        <f>A132+0.01</f>
        <v>2.1199999999999974</v>
      </c>
      <c r="B136" s="40" t="s">
        <v>71</v>
      </c>
      <c r="C136" s="63" t="s">
        <v>9</v>
      </c>
      <c r="D136" s="80">
        <v>2</v>
      </c>
      <c r="E136" s="29"/>
      <c r="F136" s="30"/>
    </row>
    <row r="137" spans="1:6" x14ac:dyDescent="0.35">
      <c r="A137" s="31"/>
      <c r="B137" s="40"/>
      <c r="C137" s="63"/>
      <c r="D137" s="64"/>
      <c r="E137" s="29"/>
      <c r="F137" s="30"/>
    </row>
    <row r="138" spans="1:6" x14ac:dyDescent="0.35">
      <c r="A138" s="49"/>
      <c r="B138" s="81" t="s">
        <v>72</v>
      </c>
      <c r="C138" s="51"/>
      <c r="D138" s="52"/>
      <c r="E138" s="82"/>
      <c r="F138" s="54"/>
    </row>
    <row r="139" spans="1:6" x14ac:dyDescent="0.35">
      <c r="A139" s="31"/>
      <c r="B139" s="55"/>
      <c r="C139" s="27"/>
      <c r="D139" s="28"/>
      <c r="E139" s="56"/>
      <c r="F139" s="30"/>
    </row>
    <row r="140" spans="1:6" x14ac:dyDescent="0.35">
      <c r="A140" s="31">
        <f>3.01</f>
        <v>3.01</v>
      </c>
      <c r="B140" s="40" t="s">
        <v>73</v>
      </c>
      <c r="C140" s="63" t="s">
        <v>13</v>
      </c>
      <c r="D140" s="64">
        <v>28</v>
      </c>
      <c r="E140" s="79"/>
      <c r="F140" s="30"/>
    </row>
    <row r="141" spans="1:6" x14ac:dyDescent="0.35">
      <c r="A141" s="31"/>
      <c r="B141" s="40"/>
      <c r="C141" s="63"/>
      <c r="D141" s="64"/>
      <c r="E141" s="29"/>
      <c r="F141" s="30"/>
    </row>
    <row r="142" spans="1:6" x14ac:dyDescent="0.35">
      <c r="A142" s="31">
        <f t="shared" ref="A142:A144" si="10">A140+0.01</f>
        <v>3.0199999999999996</v>
      </c>
      <c r="B142" s="40" t="s">
        <v>74</v>
      </c>
      <c r="C142" s="63" t="s">
        <v>50</v>
      </c>
      <c r="D142" s="64">
        <v>2.65</v>
      </c>
      <c r="E142" s="29"/>
      <c r="F142" s="30"/>
    </row>
    <row r="143" spans="1:6" x14ac:dyDescent="0.35">
      <c r="A143" s="31"/>
      <c r="B143" s="40"/>
      <c r="C143" s="63"/>
      <c r="D143" s="64"/>
      <c r="E143" s="29"/>
      <c r="F143" s="30"/>
    </row>
    <row r="144" spans="1:6" x14ac:dyDescent="0.35">
      <c r="A144" s="31">
        <f t="shared" si="10"/>
        <v>3.0299999999999994</v>
      </c>
      <c r="B144" s="40" t="s">
        <v>75</v>
      </c>
      <c r="C144" s="63" t="s">
        <v>13</v>
      </c>
      <c r="D144" s="64">
        <v>34</v>
      </c>
      <c r="E144" s="29"/>
      <c r="F144" s="30"/>
    </row>
    <row r="145" spans="1:6" x14ac:dyDescent="0.35">
      <c r="A145" s="31"/>
      <c r="B145" s="40"/>
      <c r="C145" s="63"/>
      <c r="D145" s="83"/>
      <c r="E145" s="29"/>
      <c r="F145" s="30"/>
    </row>
    <row r="146" spans="1:6" x14ac:dyDescent="0.35">
      <c r="A146" s="31"/>
      <c r="B146" s="65" t="s">
        <v>76</v>
      </c>
      <c r="C146" s="63"/>
      <c r="D146" s="64"/>
      <c r="E146" s="29"/>
      <c r="F146" s="30"/>
    </row>
    <row r="147" spans="1:6" ht="9" customHeight="1" x14ac:dyDescent="0.35">
      <c r="A147" s="31"/>
      <c r="B147" s="65"/>
      <c r="C147" s="63"/>
      <c r="D147" s="64"/>
      <c r="E147" s="29"/>
      <c r="F147" s="30"/>
    </row>
    <row r="148" spans="1:6" ht="24" customHeight="1" x14ac:dyDescent="0.35">
      <c r="A148" s="31">
        <f>A144+0.01</f>
        <v>3.0399999999999991</v>
      </c>
      <c r="B148" s="40" t="s">
        <v>77</v>
      </c>
      <c r="C148" s="63" t="s">
        <v>13</v>
      </c>
      <c r="D148" s="64">
        <v>20</v>
      </c>
      <c r="E148" s="29"/>
      <c r="F148" s="30"/>
    </row>
    <row r="149" spans="1:6" x14ac:dyDescent="0.35">
      <c r="A149" s="31"/>
      <c r="B149" s="40"/>
      <c r="C149" s="63"/>
      <c r="D149" s="64"/>
      <c r="E149" s="29"/>
      <c r="F149" s="30"/>
    </row>
    <row r="150" spans="1:6" x14ac:dyDescent="0.35">
      <c r="A150" s="31">
        <f t="shared" ref="A150:A152" si="11">A148+0.01</f>
        <v>3.0499999999999989</v>
      </c>
      <c r="B150" s="40" t="s">
        <v>78</v>
      </c>
      <c r="C150" s="63" t="s">
        <v>13</v>
      </c>
      <c r="D150" s="64">
        <f>D148</f>
        <v>20</v>
      </c>
      <c r="E150" s="29"/>
      <c r="F150" s="30"/>
    </row>
    <row r="151" spans="1:6" x14ac:dyDescent="0.35">
      <c r="A151" s="31"/>
      <c r="B151" s="40"/>
      <c r="C151" s="63"/>
      <c r="D151" s="64"/>
      <c r="E151" s="29"/>
      <c r="F151" s="30"/>
    </row>
    <row r="152" spans="1:6" x14ac:dyDescent="0.35">
      <c r="A152" s="31">
        <f t="shared" si="11"/>
        <v>3.0599999999999987</v>
      </c>
      <c r="B152" s="40" t="s">
        <v>79</v>
      </c>
      <c r="C152" s="63" t="s">
        <v>50</v>
      </c>
      <c r="D152" s="83">
        <f>D128</f>
        <v>11</v>
      </c>
      <c r="E152" s="29"/>
      <c r="F152" s="30"/>
    </row>
    <row r="153" spans="1:6" ht="10" customHeight="1" x14ac:dyDescent="0.35">
      <c r="A153" s="31"/>
      <c r="B153" s="40"/>
      <c r="C153" s="63"/>
      <c r="D153" s="83"/>
      <c r="E153" s="29"/>
      <c r="F153" s="30"/>
    </row>
    <row r="154" spans="1:6" x14ac:dyDescent="0.35">
      <c r="A154" s="31">
        <f>A152+0.01</f>
        <v>3.0699999999999985</v>
      </c>
      <c r="B154" s="40" t="s">
        <v>80</v>
      </c>
      <c r="C154" s="27" t="s">
        <v>7</v>
      </c>
      <c r="D154" s="38">
        <v>1</v>
      </c>
      <c r="E154" s="29"/>
      <c r="F154" s="30"/>
    </row>
    <row r="155" spans="1:6" x14ac:dyDescent="0.35">
      <c r="A155" s="31"/>
      <c r="B155" s="40"/>
      <c r="C155" s="27"/>
      <c r="D155" s="38"/>
      <c r="E155" s="29"/>
      <c r="F155" s="30"/>
    </row>
    <row r="156" spans="1:6" x14ac:dyDescent="0.35">
      <c r="A156" s="31">
        <f t="shared" ref="A156" si="12">A154+0.01</f>
        <v>3.0799999999999983</v>
      </c>
      <c r="B156" s="40" t="s">
        <v>81</v>
      </c>
      <c r="C156" s="27" t="s">
        <v>7</v>
      </c>
      <c r="D156" s="38">
        <v>1</v>
      </c>
      <c r="E156" s="29"/>
      <c r="F156" s="30"/>
    </row>
    <row r="157" spans="1:6" x14ac:dyDescent="0.35">
      <c r="A157" s="31"/>
      <c r="B157" s="40"/>
      <c r="C157" s="27"/>
      <c r="D157" s="28"/>
      <c r="E157" s="29"/>
      <c r="F157" s="30"/>
    </row>
    <row r="158" spans="1:6" x14ac:dyDescent="0.35">
      <c r="A158" s="84">
        <v>4</v>
      </c>
      <c r="B158" s="26" t="s">
        <v>82</v>
      </c>
      <c r="C158" s="10"/>
      <c r="D158" s="11"/>
      <c r="E158" s="29"/>
      <c r="F158" s="30"/>
    </row>
    <row r="159" spans="1:6" x14ac:dyDescent="0.35">
      <c r="A159" s="39"/>
      <c r="B159" s="26"/>
      <c r="C159" s="10"/>
      <c r="D159" s="11"/>
      <c r="E159" s="29"/>
      <c r="F159" s="30"/>
    </row>
    <row r="160" spans="1:6" x14ac:dyDescent="0.35">
      <c r="A160" s="31">
        <v>4.01</v>
      </c>
      <c r="B160" s="85" t="s">
        <v>83</v>
      </c>
      <c r="C160" s="10" t="s">
        <v>16</v>
      </c>
      <c r="D160" s="11">
        <v>1.8</v>
      </c>
      <c r="E160" s="29"/>
      <c r="F160" s="30"/>
    </row>
    <row r="161" spans="1:7" x14ac:dyDescent="0.35">
      <c r="A161" s="31"/>
      <c r="B161" s="85"/>
      <c r="C161" s="10"/>
      <c r="D161" s="11"/>
      <c r="E161" s="29"/>
      <c r="F161" s="30"/>
    </row>
    <row r="162" spans="1:7" x14ac:dyDescent="0.35">
      <c r="A162" s="31">
        <f t="shared" ref="A162:A168" si="13">A160+0.01</f>
        <v>4.0199999999999996</v>
      </c>
      <c r="B162" s="85" t="s">
        <v>84</v>
      </c>
      <c r="C162" s="10" t="s">
        <v>13</v>
      </c>
      <c r="D162" s="11">
        <v>4.5</v>
      </c>
      <c r="E162" s="29"/>
      <c r="F162" s="30"/>
    </row>
    <row r="163" spans="1:7" x14ac:dyDescent="0.35">
      <c r="A163" s="31"/>
      <c r="B163" s="85"/>
      <c r="C163" s="10"/>
      <c r="D163" s="11"/>
      <c r="E163" s="29"/>
      <c r="F163" s="30"/>
    </row>
    <row r="164" spans="1:7" x14ac:dyDescent="0.35">
      <c r="A164" s="31">
        <f t="shared" si="13"/>
        <v>4.0299999999999994</v>
      </c>
      <c r="B164" s="33" t="s">
        <v>45</v>
      </c>
      <c r="C164" s="27" t="s">
        <v>27</v>
      </c>
      <c r="D164" s="28">
        <v>20</v>
      </c>
      <c r="E164" s="29"/>
      <c r="F164" s="30"/>
    </row>
    <row r="165" spans="1:7" ht="11.15" customHeight="1" x14ac:dyDescent="0.35">
      <c r="A165" s="31"/>
      <c r="B165" s="85"/>
      <c r="C165" s="10"/>
      <c r="D165" s="11"/>
      <c r="E165" s="29"/>
      <c r="F165" s="30"/>
    </row>
    <row r="166" spans="1:7" x14ac:dyDescent="0.35">
      <c r="A166" s="31">
        <f>A164+0.01</f>
        <v>4.0399999999999991</v>
      </c>
      <c r="B166" s="85" t="s">
        <v>85</v>
      </c>
      <c r="C166" s="10" t="s">
        <v>16</v>
      </c>
      <c r="D166" s="11">
        <v>0.5</v>
      </c>
      <c r="E166" s="29"/>
      <c r="F166" s="30"/>
    </row>
    <row r="167" spans="1:7" ht="13" customHeight="1" x14ac:dyDescent="0.35">
      <c r="A167" s="31"/>
      <c r="B167" s="85"/>
      <c r="C167" s="10"/>
      <c r="D167" s="11"/>
      <c r="E167" s="29"/>
      <c r="F167" s="30"/>
    </row>
    <row r="168" spans="1:7" ht="26" x14ac:dyDescent="0.35">
      <c r="A168" s="31">
        <f t="shared" si="13"/>
        <v>4.0499999999999989</v>
      </c>
      <c r="B168" s="85" t="s">
        <v>86</v>
      </c>
      <c r="C168" s="10" t="s">
        <v>7</v>
      </c>
      <c r="D168" s="11">
        <v>1</v>
      </c>
      <c r="E168" s="29"/>
      <c r="F168" s="30"/>
    </row>
    <row r="169" spans="1:7" x14ac:dyDescent="0.35">
      <c r="A169" s="31"/>
      <c r="B169" s="85"/>
      <c r="C169" s="10"/>
      <c r="D169" s="11"/>
      <c r="E169" s="29"/>
      <c r="F169" s="30"/>
    </row>
    <row r="170" spans="1:7" ht="11.15" customHeight="1" x14ac:dyDescent="0.35">
      <c r="A170" s="31"/>
      <c r="B170" s="85"/>
      <c r="C170" s="10"/>
      <c r="D170" s="11"/>
      <c r="E170" s="29"/>
      <c r="F170" s="30"/>
    </row>
    <row r="171" spans="1:7" x14ac:dyDescent="0.35">
      <c r="A171" s="84">
        <v>5</v>
      </c>
      <c r="B171" s="26" t="s">
        <v>87</v>
      </c>
      <c r="C171" s="10"/>
      <c r="D171" s="12"/>
      <c r="E171" s="29"/>
      <c r="F171" s="30"/>
    </row>
    <row r="172" spans="1:7" x14ac:dyDescent="0.35">
      <c r="A172" s="39"/>
      <c r="B172" s="26"/>
      <c r="C172" s="10"/>
      <c r="D172" s="12"/>
      <c r="E172" s="29"/>
      <c r="F172" s="30"/>
    </row>
    <row r="173" spans="1:7" ht="26" x14ac:dyDescent="0.35">
      <c r="A173" s="31">
        <v>5.01</v>
      </c>
      <c r="B173" s="85" t="s">
        <v>88</v>
      </c>
      <c r="C173" s="10" t="s">
        <v>7</v>
      </c>
      <c r="D173" s="12">
        <v>1</v>
      </c>
      <c r="E173" s="29"/>
      <c r="F173" s="30"/>
      <c r="G173" s="5"/>
    </row>
    <row r="174" spans="1:7" x14ac:dyDescent="0.35">
      <c r="A174" s="86"/>
      <c r="B174" s="87"/>
      <c r="C174" s="87"/>
      <c r="D174" s="88"/>
      <c r="E174" s="29"/>
      <c r="F174" s="30"/>
    </row>
    <row r="175" spans="1:7" x14ac:dyDescent="0.35">
      <c r="A175" s="13"/>
      <c r="B175" s="14"/>
      <c r="C175" s="15"/>
      <c r="D175" s="16"/>
      <c r="E175" s="17"/>
      <c r="F175" s="18"/>
    </row>
    <row r="176" spans="1:7" x14ac:dyDescent="0.35">
      <c r="A176" s="98" t="s">
        <v>89</v>
      </c>
      <c r="B176" s="99"/>
      <c r="C176" s="99"/>
      <c r="D176" s="100"/>
      <c r="E176" s="17"/>
      <c r="F176" s="18"/>
    </row>
    <row r="177" spans="1:6" x14ac:dyDescent="0.35">
      <c r="A177" s="31"/>
      <c r="B177" s="85"/>
      <c r="C177" s="10"/>
      <c r="D177" s="11"/>
      <c r="E177" s="29"/>
      <c r="F177" s="30"/>
    </row>
    <row r="178" spans="1:6" x14ac:dyDescent="0.35">
      <c r="A178" s="84">
        <v>6</v>
      </c>
      <c r="B178" s="26" t="s">
        <v>90</v>
      </c>
      <c r="C178" s="10"/>
      <c r="D178" s="11"/>
      <c r="E178" s="29"/>
      <c r="F178" s="30"/>
    </row>
    <row r="179" spans="1:6" x14ac:dyDescent="0.35">
      <c r="A179" s="39"/>
      <c r="B179" s="26"/>
      <c r="C179" s="10"/>
      <c r="D179" s="11"/>
      <c r="E179" s="29"/>
      <c r="F179" s="30"/>
    </row>
    <row r="180" spans="1:6" x14ac:dyDescent="0.35">
      <c r="A180" s="31">
        <f t="shared" ref="A180" si="14">A178+0.01</f>
        <v>6.01</v>
      </c>
      <c r="B180" s="85" t="s">
        <v>91</v>
      </c>
      <c r="C180" s="10" t="s">
        <v>7</v>
      </c>
      <c r="D180" s="11">
        <v>1</v>
      </c>
      <c r="E180" s="29"/>
      <c r="F180" s="30"/>
    </row>
    <row r="181" spans="1:6" x14ac:dyDescent="0.35">
      <c r="A181" s="31"/>
      <c r="B181" s="85"/>
      <c r="C181" s="10"/>
      <c r="D181" s="11"/>
      <c r="E181" s="29"/>
      <c r="F181" s="30"/>
    </row>
    <row r="182" spans="1:6" x14ac:dyDescent="0.35">
      <c r="A182" s="31"/>
      <c r="B182" s="85" t="s">
        <v>92</v>
      </c>
      <c r="C182" s="10"/>
      <c r="D182" s="11"/>
      <c r="E182" s="29"/>
      <c r="F182" s="30"/>
    </row>
    <row r="183" spans="1:6" x14ac:dyDescent="0.35">
      <c r="A183" s="31"/>
      <c r="B183" s="85"/>
      <c r="C183" s="10"/>
      <c r="D183" s="11"/>
      <c r="E183" s="29"/>
      <c r="F183" s="30"/>
    </row>
    <row r="184" spans="1:6" x14ac:dyDescent="0.35">
      <c r="A184" s="31">
        <f>A180+0.01</f>
        <v>6.02</v>
      </c>
      <c r="B184" s="33" t="s">
        <v>93</v>
      </c>
      <c r="C184" s="27" t="s">
        <v>13</v>
      </c>
      <c r="D184" s="28">
        <v>11</v>
      </c>
      <c r="E184" s="29"/>
      <c r="F184" s="30"/>
    </row>
    <row r="185" spans="1:6" ht="11.15" customHeight="1" x14ac:dyDescent="0.35">
      <c r="A185" s="31"/>
      <c r="B185" s="85"/>
      <c r="C185" s="10"/>
      <c r="D185" s="11"/>
      <c r="E185" s="29"/>
      <c r="F185" s="30"/>
    </row>
    <row r="186" spans="1:6" ht="39" x14ac:dyDescent="0.35">
      <c r="A186" s="31">
        <f t="shared" ref="A186" si="15">A184+0.01</f>
        <v>6.0299999999999994</v>
      </c>
      <c r="B186" s="85" t="s">
        <v>94</v>
      </c>
      <c r="C186" s="10" t="s">
        <v>95</v>
      </c>
      <c r="D186" s="11">
        <v>70</v>
      </c>
      <c r="E186" s="29"/>
      <c r="F186" s="30"/>
    </row>
    <row r="187" spans="1:6" ht="13" customHeight="1" x14ac:dyDescent="0.35">
      <c r="A187" s="31"/>
      <c r="B187" s="85"/>
      <c r="C187" s="10"/>
      <c r="D187" s="11"/>
      <c r="E187" s="29"/>
      <c r="F187" s="30"/>
    </row>
    <row r="188" spans="1:6" ht="26" x14ac:dyDescent="0.35">
      <c r="A188" s="31">
        <f t="shared" ref="A188" si="16">A186+0.01</f>
        <v>6.0399999999999991</v>
      </c>
      <c r="B188" s="85" t="s">
        <v>96</v>
      </c>
      <c r="C188" s="10" t="s">
        <v>97</v>
      </c>
      <c r="D188" s="11">
        <v>1</v>
      </c>
      <c r="E188" s="29"/>
      <c r="F188" s="30"/>
    </row>
    <row r="189" spans="1:6" x14ac:dyDescent="0.35">
      <c r="A189" s="31"/>
      <c r="B189" s="85"/>
      <c r="C189" s="10"/>
      <c r="D189" s="11"/>
      <c r="E189" s="29"/>
      <c r="F189" s="30"/>
    </row>
    <row r="190" spans="1:6" x14ac:dyDescent="0.35">
      <c r="A190" s="31">
        <f t="shared" ref="A190" si="17">A188+0.01</f>
        <v>6.0499999999999989</v>
      </c>
      <c r="B190" s="85" t="s">
        <v>98</v>
      </c>
      <c r="C190" s="10" t="s">
        <v>13</v>
      </c>
      <c r="D190" s="11">
        <v>8</v>
      </c>
      <c r="E190" s="29"/>
      <c r="F190" s="30"/>
    </row>
    <row r="191" spans="1:6" x14ac:dyDescent="0.35">
      <c r="A191" s="84"/>
      <c r="B191" s="26"/>
      <c r="C191" s="10"/>
      <c r="D191" s="12"/>
      <c r="E191" s="29"/>
      <c r="F191" s="30"/>
    </row>
    <row r="192" spans="1:6" ht="26" x14ac:dyDescent="0.35">
      <c r="A192" s="31">
        <f t="shared" ref="A192" si="18">A190+0.01</f>
        <v>6.0599999999999987</v>
      </c>
      <c r="B192" s="85" t="s">
        <v>99</v>
      </c>
      <c r="C192" s="10" t="s">
        <v>7</v>
      </c>
      <c r="D192" s="12">
        <v>1</v>
      </c>
      <c r="E192" s="29"/>
      <c r="F192" s="30"/>
    </row>
    <row r="193" spans="1:7" x14ac:dyDescent="0.35">
      <c r="A193" s="31"/>
      <c r="B193" s="85"/>
      <c r="C193" s="10"/>
      <c r="D193" s="12"/>
      <c r="E193" s="29"/>
      <c r="F193" s="30"/>
      <c r="G193" s="5"/>
    </row>
    <row r="194" spans="1:7" s="7" customFormat="1" ht="22" customHeight="1" x14ac:dyDescent="0.35">
      <c r="A194" s="89"/>
      <c r="B194" s="90" t="s">
        <v>100</v>
      </c>
      <c r="C194" s="91"/>
      <c r="D194" s="92"/>
      <c r="E194" s="93"/>
      <c r="F194" s="94">
        <f>SUM(F7:F193)</f>
        <v>0</v>
      </c>
      <c r="G194" s="6"/>
    </row>
  </sheetData>
  <mergeCells count="4">
    <mergeCell ref="A1:F1"/>
    <mergeCell ref="A11:D11"/>
    <mergeCell ref="A176:D176"/>
    <mergeCell ref="A2:F2"/>
  </mergeCells>
  <conditionalFormatting sqref="G105:J106">
    <cfRule type="iconSet" priority="1">
      <iconSet iconSet="3Arrows">
        <cfvo type="percent" val="0"/>
        <cfvo type="percent" val="33"/>
        <cfvo type="percent" val="67"/>
      </iconSet>
    </cfRule>
  </conditionalFormatting>
  <pageMargins left="0.7" right="0.7" top="0.75" bottom="0.75" header="0.3" footer="0.3"/>
  <pageSetup scale="66" orientation="portrait" r:id="rId1"/>
  <rowBreaks count="2" manualBreakCount="2">
    <brk id="60" max="5" man="1"/>
    <brk id="11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BOQ-TURKWEL</vt:lpstr>
      <vt:lpstr>'BOQ-TURKWEL'!Print_Area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HP</dc:creator>
  <cp:keywords/>
  <dc:description/>
  <cp:lastModifiedBy>Hassan Aden</cp:lastModifiedBy>
  <cp:revision/>
  <dcterms:created xsi:type="dcterms:W3CDTF">2024-05-24T04:24:57Z</dcterms:created>
  <dcterms:modified xsi:type="dcterms:W3CDTF">2025-03-28T16:42:01Z</dcterms:modified>
  <cp:category/>
  <cp:contentStatus/>
</cp:coreProperties>
</file>